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10D1DA\public\地域体制加算\"/>
    </mc:Choice>
  </mc:AlternateContent>
  <xr:revisionPtr revIDLastSave="0" documentId="13_ncr:1_{10390380-95D8-4150-8C3D-98C1DA36A268}" xr6:coauthVersionLast="47" xr6:coauthVersionMax="47" xr10:uidLastSave="{00000000-0000-0000-0000-000000000000}"/>
  <bookViews>
    <workbookView xWindow="-120" yWindow="-120" windowWidth="20730" windowHeight="11160" xr2:uid="{CB76993B-16CF-4BC4-B247-EC8D0649B99C}"/>
  </bookViews>
  <sheets>
    <sheet name="非会員" sheetId="1" r:id="rId1"/>
    <sheet name="Sheet1" sheetId="2" r:id="rId2"/>
    <sheet name="守山区" sheetId="6" r:id="rId3"/>
  </sheets>
  <definedNames>
    <definedName name="_xlnm._FilterDatabase" localSheetId="0" hidden="1">非会員!$B$3:$S$103</definedName>
    <definedName name="_xlnm.Print_Area" localSheetId="0">非会員!$B$1:$S$103</definedName>
    <definedName name="_xlnm.Print_Titles" localSheetId="0">非会員!$1:$3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5" i="1"/>
  <c r="A6" i="1"/>
  <c r="A7" i="1"/>
  <c r="A8" i="1"/>
  <c r="A9" i="1"/>
  <c r="A10" i="1"/>
  <c r="A11" i="1"/>
  <c r="A12" i="1"/>
  <c r="A13" i="1"/>
  <c r="A14" i="1"/>
  <c r="A15" i="1"/>
  <c r="A4" i="1"/>
  <c r="B3" i="2"/>
  <c r="B4" i="2"/>
  <c r="B5" i="2"/>
  <c r="B6" i="2"/>
  <c r="B7" i="2"/>
  <c r="B8" i="2"/>
  <c r="B9" i="2"/>
  <c r="B10" i="2"/>
  <c r="B11" i="2"/>
  <c r="B12" i="2"/>
  <c r="B13" i="2"/>
  <c r="B15" i="2"/>
  <c r="B16" i="2"/>
  <c r="B17" i="2"/>
  <c r="B2" i="2"/>
  <c r="A3" i="6" l="1"/>
  <c r="A2" i="6"/>
  <c r="E2" i="6"/>
  <c r="D13" i="6"/>
  <c r="F12" i="6"/>
  <c r="B12" i="6"/>
  <c r="D11" i="6"/>
  <c r="F10" i="6"/>
  <c r="B10" i="6"/>
  <c r="D9" i="6"/>
  <c r="F8" i="6"/>
  <c r="B8" i="6"/>
  <c r="D7" i="6"/>
  <c r="F6" i="6"/>
  <c r="B6" i="6"/>
  <c r="D5" i="6"/>
  <c r="F4" i="6"/>
  <c r="B4" i="6"/>
  <c r="D3" i="6"/>
  <c r="B2" i="6"/>
  <c r="F2" i="6"/>
  <c r="C13" i="6"/>
  <c r="E12" i="6"/>
  <c r="A12" i="6"/>
  <c r="C11" i="6"/>
  <c r="E10" i="6"/>
  <c r="A10" i="6"/>
  <c r="C9" i="6"/>
  <c r="E8" i="6"/>
  <c r="A8" i="6"/>
  <c r="C7" i="6"/>
  <c r="E6" i="6"/>
  <c r="A6" i="6"/>
  <c r="C5" i="6"/>
  <c r="E4" i="6"/>
  <c r="A4" i="6"/>
  <c r="C3" i="6"/>
  <c r="C2" i="6"/>
  <c r="F13" i="6"/>
  <c r="B13" i="6"/>
  <c r="D12" i="6"/>
  <c r="F11" i="6"/>
  <c r="B11" i="6"/>
  <c r="D10" i="6"/>
  <c r="F9" i="6"/>
  <c r="B9" i="6"/>
  <c r="D8" i="6"/>
  <c r="F7" i="6"/>
  <c r="B7" i="6"/>
  <c r="D6" i="6"/>
  <c r="F5" i="6"/>
  <c r="B5" i="6"/>
  <c r="D4" i="6"/>
  <c r="F3" i="6"/>
  <c r="B3" i="6"/>
  <c r="D2" i="6"/>
  <c r="E13" i="6"/>
  <c r="A13" i="6"/>
  <c r="C12" i="6"/>
  <c r="E11" i="6"/>
  <c r="A11" i="6"/>
  <c r="C10" i="6"/>
  <c r="E9" i="6"/>
  <c r="A9" i="6"/>
  <c r="C8" i="6"/>
  <c r="E7" i="6"/>
  <c r="A7" i="6"/>
  <c r="C6" i="6"/>
  <c r="E5" i="6"/>
  <c r="A5" i="6"/>
  <c r="C4" i="6"/>
  <c r="E3" i="6"/>
  <c r="J5" i="6" l="1"/>
  <c r="J13" i="6"/>
  <c r="J8" i="6"/>
  <c r="J3" i="6"/>
  <c r="J11" i="6"/>
  <c r="J6" i="6"/>
  <c r="J10" i="6"/>
  <c r="J9" i="6"/>
  <c r="J4" i="6"/>
  <c r="J12" i="6"/>
  <c r="J7" i="6"/>
  <c r="J2" i="6"/>
</calcChain>
</file>

<file path=xl/sharedStrings.xml><?xml version="1.0" encoding="utf-8"?>
<sst xmlns="http://schemas.openxmlformats.org/spreadsheetml/2006/main" count="1808" uniqueCount="703">
  <si>
    <t>○</t>
  </si>
  <si>
    <t>×</t>
  </si>
  <si>
    <t>新型コロナウィルス
検査キット販売</t>
  </si>
  <si>
    <t>要指導医薬品
取扱あり</t>
  </si>
  <si>
    <t>届出あり</t>
  </si>
  <si>
    <t>時間外対応電話番号
070-3928-8971</t>
  </si>
  <si>
    <t>天白区</t>
  </si>
  <si>
    <t>届出あり</t>
    <rPh sb="0" eb="2">
      <t>トドケデ</t>
    </rPh>
    <phoneticPr fontId="7"/>
  </si>
  <si>
    <t>天白区</t>
    <rPh sb="0" eb="3">
      <t>テンパクク</t>
    </rPh>
    <phoneticPr fontId="7"/>
  </si>
  <si>
    <t>新型コロナウィルス
検査キット販売</t>
    <rPh sb="0" eb="2">
      <t>シンガタ</t>
    </rPh>
    <phoneticPr fontId="7"/>
  </si>
  <si>
    <t>取扱有</t>
    <rPh sb="0" eb="1">
      <t>ト</t>
    </rPh>
    <rPh sb="1" eb="2">
      <t>アツカ</t>
    </rPh>
    <rPh sb="2" eb="3">
      <t>アリ</t>
    </rPh>
    <phoneticPr fontId="7"/>
  </si>
  <si>
    <t>届出あり</t>
    <rPh sb="0" eb="1">
      <t>トドケ</t>
    </rPh>
    <rPh sb="1" eb="2">
      <t>デ</t>
    </rPh>
    <phoneticPr fontId="7"/>
  </si>
  <si>
    <t>取扱有　要指導17品目一般医薬品67品目</t>
    <rPh sb="0" eb="1">
      <t>ト</t>
    </rPh>
    <rPh sb="1" eb="2">
      <t>アツカ</t>
    </rPh>
    <rPh sb="2" eb="3">
      <t>アリ</t>
    </rPh>
    <phoneticPr fontId="7"/>
  </si>
  <si>
    <t>24時間
052-838-5360</t>
  </si>
  <si>
    <t>原五丁目2612番地1</t>
  </si>
  <si>
    <t>〇</t>
  </si>
  <si>
    <t>新型コロナウィルス
検査キット販売</t>
    <rPh sb="0" eb="2">
      <t>シンガタ</t>
    </rPh>
    <phoneticPr fontId="0"/>
  </si>
  <si>
    <t>要指導医薬品・一般用医薬品
取扱あり</t>
    <rPh sb="7" eb="10">
      <t>イッパンヨウ</t>
    </rPh>
    <rPh sb="10" eb="13">
      <t>イヤクヒン</t>
    </rPh>
    <rPh sb="14" eb="16">
      <t>トリアツカイ</t>
    </rPh>
    <phoneticPr fontId="0"/>
  </si>
  <si>
    <t>届出あり</t>
    <rPh sb="0" eb="1">
      <t>トドケ</t>
    </rPh>
    <rPh sb="1" eb="2">
      <t>デ</t>
    </rPh>
    <phoneticPr fontId="0"/>
  </si>
  <si>
    <t>島田3丁目1012</t>
  </si>
  <si>
    <t>468-0056</t>
  </si>
  <si>
    <t>天白区</t>
    <rPh sb="0" eb="2">
      <t>テンパク</t>
    </rPh>
    <phoneticPr fontId="8"/>
  </si>
  <si>
    <t>468-0008</t>
  </si>
  <si>
    <t>平針2-1403</t>
  </si>
  <si>
    <t>468-0011</t>
  </si>
  <si>
    <t>高坂町88-2</t>
  </si>
  <si>
    <t>468-0025</t>
  </si>
  <si>
    <t>要指導医薬品
取扱あり</t>
    <rPh sb="7" eb="9">
      <t>トリアツカイ</t>
    </rPh>
    <phoneticPr fontId="7"/>
  </si>
  <si>
    <t>植田1-1208</t>
    <rPh sb="0" eb="2">
      <t>ウエダ</t>
    </rPh>
    <phoneticPr fontId="7"/>
  </si>
  <si>
    <t>468-0051</t>
  </si>
  <si>
    <t>植田西1丁目1002</t>
    <rPh sb="0" eb="3">
      <t>ウエダニシ</t>
    </rPh>
    <rPh sb="4" eb="6">
      <t>チョウメ</t>
    </rPh>
    <phoneticPr fontId="7"/>
  </si>
  <si>
    <t>468-0058</t>
  </si>
  <si>
    <t>ＣＭＳウエダ薬局</t>
    <rPh sb="6" eb="8">
      <t>ヤッキョク</t>
    </rPh>
    <phoneticPr fontId="7"/>
  </si>
  <si>
    <t>時間外対応電話番号
080-1383-4357</t>
  </si>
  <si>
    <t>緑区</t>
  </si>
  <si>
    <t>458-0011</t>
  </si>
  <si>
    <t>新型コロナウィルス
検査キット販売</t>
    <rPh sb="0" eb="2">
      <t>シンガタ</t>
    </rPh>
    <phoneticPr fontId="1"/>
  </si>
  <si>
    <t>要指導医薬品
取扱あり</t>
    <rPh sb="7" eb="9">
      <t>トリアツカイ</t>
    </rPh>
    <phoneticPr fontId="1"/>
  </si>
  <si>
    <t>届出あり</t>
    <rPh sb="0" eb="1">
      <t>トド</t>
    </rPh>
    <rPh sb="1" eb="2">
      <t>デ</t>
    </rPh>
    <phoneticPr fontId="1"/>
  </si>
  <si>
    <t>南大高三丁目1306番地</t>
    <rPh sb="0" eb="3">
      <t>ミナミオオダカ</t>
    </rPh>
    <rPh sb="3" eb="6">
      <t>サンチョウメ</t>
    </rPh>
    <rPh sb="10" eb="12">
      <t>バンチ</t>
    </rPh>
    <phoneticPr fontId="1"/>
  </si>
  <si>
    <t>緑区</t>
    <rPh sb="0" eb="2">
      <t>ミドリク</t>
    </rPh>
    <phoneticPr fontId="1"/>
  </si>
  <si>
    <t>459-8016</t>
  </si>
  <si>
    <t>南大高薬局</t>
    <rPh sb="0" eb="3">
      <t>ミナミオオダカ</t>
    </rPh>
    <rPh sb="3" eb="5">
      <t>ヤッキョク</t>
    </rPh>
    <phoneticPr fontId="1"/>
  </si>
  <si>
    <t>458-0014</t>
  </si>
  <si>
    <t>取扱あり</t>
    <rPh sb="0" eb="2">
      <t>トリアツカイ</t>
    </rPh>
    <phoneticPr fontId="7"/>
  </si>
  <si>
    <t>水広1-1707</t>
    <rPh sb="0" eb="2">
      <t>ミズヒロ</t>
    </rPh>
    <phoneticPr fontId="7"/>
  </si>
  <si>
    <t>緑区</t>
    <rPh sb="0" eb="2">
      <t>ミドリク</t>
    </rPh>
    <phoneticPr fontId="7"/>
  </si>
  <si>
    <t>458-0848</t>
  </si>
  <si>
    <t>459-8001</t>
  </si>
  <si>
    <t>24時間
052-629-5351</t>
  </si>
  <si>
    <t>池上台二丁目215番地</t>
  </si>
  <si>
    <t>24時間
052-879-2025</t>
  </si>
  <si>
    <t>桶狭間森前2903番地</t>
  </si>
  <si>
    <t>桶狭間森前2801番地</t>
  </si>
  <si>
    <t>要指導医薬品・
一般用医薬品の
取扱あり</t>
  </si>
  <si>
    <t>曽根2-437</t>
  </si>
  <si>
    <t>458-0035</t>
  </si>
  <si>
    <t>四本木530</t>
  </si>
  <si>
    <t>458-0039</t>
  </si>
  <si>
    <t>横吹町1907-17</t>
  </si>
  <si>
    <t>458-5591</t>
  </si>
  <si>
    <t>鳴海町字相原町25番地3</t>
    <rPh sb="0" eb="2">
      <t>ナルミ</t>
    </rPh>
    <rPh sb="2" eb="3">
      <t>チョウ</t>
    </rPh>
    <rPh sb="3" eb="4">
      <t>アザ</t>
    </rPh>
    <rPh sb="4" eb="6">
      <t>アイハラ</t>
    </rPh>
    <rPh sb="6" eb="7">
      <t>チョウ</t>
    </rPh>
    <rPh sb="9" eb="11">
      <t>バンチ</t>
    </rPh>
    <phoneticPr fontId="7"/>
  </si>
  <si>
    <t>458-0801</t>
  </si>
  <si>
    <t>アロ薬局</t>
    <rPh sb="2" eb="4">
      <t>ヤッキョク</t>
    </rPh>
    <phoneticPr fontId="7"/>
  </si>
  <si>
    <t>新型コロナウイルス検査キット販売</t>
  </si>
  <si>
    <t>一般用医薬品
取扱いあり</t>
  </si>
  <si>
    <t>458-0804</t>
  </si>
  <si>
    <t>080-9417-4787</t>
  </si>
  <si>
    <t>細口2-110</t>
  </si>
  <si>
    <t>458-0006</t>
  </si>
  <si>
    <t>時間外対応電話番号
090-6548-8432</t>
  </si>
  <si>
    <t>458-0021</t>
  </si>
  <si>
    <t>V・drug 滝ノ水薬局</t>
  </si>
  <si>
    <t>070-5256-9328</t>
  </si>
  <si>
    <t>廿軒家14-46</t>
  </si>
  <si>
    <t>守山区</t>
  </si>
  <si>
    <t>463-0065</t>
  </si>
  <si>
    <t>ブルーベリー薬局</t>
  </si>
  <si>
    <t>可</t>
    <rPh sb="0" eb="1">
      <t>カ</t>
    </rPh>
    <phoneticPr fontId="0"/>
  </si>
  <si>
    <t>大森北2-1909</t>
  </si>
  <si>
    <t>463-0802</t>
  </si>
  <si>
    <t>パーク薬局</t>
    <rPh sb="3" eb="5">
      <t>ヤッキョク</t>
    </rPh>
    <phoneticPr fontId="0"/>
  </si>
  <si>
    <t>要指導医薬品・一般用医薬品
取扱あり</t>
    <rPh sb="7" eb="10">
      <t>イッパンヨウ</t>
    </rPh>
    <rPh sb="10" eb="13">
      <t>イヤクヒン</t>
    </rPh>
    <rPh sb="14" eb="16">
      <t>トリアツカイ</t>
    </rPh>
    <phoneticPr fontId="7"/>
  </si>
  <si>
    <t>新城22-16</t>
    <rPh sb="0" eb="2">
      <t>シンシロ</t>
    </rPh>
    <phoneticPr fontId="7"/>
  </si>
  <si>
    <t>守山区</t>
    <rPh sb="0" eb="3">
      <t>モリヤマク</t>
    </rPh>
    <phoneticPr fontId="7"/>
  </si>
  <si>
    <t>463-0056</t>
  </si>
  <si>
    <t>セイムス守山新城薬局</t>
    <rPh sb="4" eb="10">
      <t>モリヤマシンシロヤッキョク</t>
    </rPh>
    <phoneticPr fontId="7"/>
  </si>
  <si>
    <t>新型コロナウィルス検査キット販売</t>
  </si>
  <si>
    <t>時間外対応電話番号
080-3532-9245</t>
  </si>
  <si>
    <t>463-0032</t>
  </si>
  <si>
    <t>463-0001</t>
  </si>
  <si>
    <t>時間外対応電話番号
090-6480-8622</t>
  </si>
  <si>
    <t>463-0047</t>
  </si>
  <si>
    <t>V・drug守山小幡薬局</t>
    <rPh sb="6" eb="8">
      <t>モリヤマ</t>
    </rPh>
    <rPh sb="8" eb="10">
      <t>オバタ</t>
    </rPh>
    <rPh sb="10" eb="12">
      <t>ヤッキョク</t>
    </rPh>
    <phoneticPr fontId="7"/>
  </si>
  <si>
    <t>時間外対応電話番号
080-3571-5170</t>
  </si>
  <si>
    <t>東禅寺1601番地</t>
    <rPh sb="0" eb="3">
      <t>トウゼンジ</t>
    </rPh>
    <rPh sb="7" eb="9">
      <t>バンチ</t>
    </rPh>
    <phoneticPr fontId="7"/>
  </si>
  <si>
    <t>463-0019</t>
  </si>
  <si>
    <t>V・drug志段味西薬局</t>
    <rPh sb="6" eb="9">
      <t>シダミ</t>
    </rPh>
    <rPh sb="9" eb="10">
      <t>ニシ</t>
    </rPh>
    <rPh sb="10" eb="12">
      <t>ヤッキョク</t>
    </rPh>
    <phoneticPr fontId="7"/>
  </si>
  <si>
    <t>港区</t>
    <rPh sb="0" eb="2">
      <t>ミナトク</t>
    </rPh>
    <phoneticPr fontId="7"/>
  </si>
  <si>
    <t>新型コロナウィルス
検査キット取り扱いなし</t>
    <rPh sb="0" eb="2">
      <t>シンガタ</t>
    </rPh>
    <rPh sb="15" eb="16">
      <t>ト</t>
    </rPh>
    <rPh sb="17" eb="18">
      <t>アツカ</t>
    </rPh>
    <phoneticPr fontId="7"/>
  </si>
  <si>
    <t>秋葉2-7-1</t>
    <rPh sb="0" eb="2">
      <t>アキバ</t>
    </rPh>
    <phoneticPr fontId="7"/>
  </si>
  <si>
    <t>455-0857</t>
  </si>
  <si>
    <t>時間外対応電話番号
052-398-5801</t>
  </si>
  <si>
    <t>東茶屋二丁目茶屋新田土地区画整理地内53街区8番</t>
  </si>
  <si>
    <t>港区</t>
  </si>
  <si>
    <t>455-0851</t>
  </si>
  <si>
    <t>455-0021</t>
  </si>
  <si>
    <t>木場りんご薬局</t>
    <rPh sb="0" eb="2">
      <t>キバ</t>
    </rPh>
    <rPh sb="5" eb="7">
      <t>ヤッキョク</t>
    </rPh>
    <phoneticPr fontId="7"/>
  </si>
  <si>
    <t>要指導医薬品・一般用医薬品の
取扱あり</t>
  </si>
  <si>
    <t>十一屋2-224-1</t>
  </si>
  <si>
    <t>寛政町6-47</t>
  </si>
  <si>
    <t>455-0066</t>
  </si>
  <si>
    <t>中川区</t>
    <rPh sb="0" eb="3">
      <t>ナカガワク</t>
    </rPh>
    <phoneticPr fontId="7"/>
  </si>
  <si>
    <t>新家三丁目1304番地</t>
  </si>
  <si>
    <t>春田五丁目5番地</t>
  </si>
  <si>
    <t>要指導医薬品
一般用医薬品
取扱あり</t>
  </si>
  <si>
    <t>080-9725-9104</t>
  </si>
  <si>
    <t>尾頭橋3-5-22</t>
  </si>
  <si>
    <t>中川区</t>
  </si>
  <si>
    <t>454-0012</t>
  </si>
  <si>
    <t>法華西町1-5　</t>
  </si>
  <si>
    <t>454-0937</t>
  </si>
  <si>
    <t>新型コロナウィルス
検査キット販売</t>
    <rPh sb="0" eb="2">
      <t>シンガタ</t>
    </rPh>
    <phoneticPr fontId="3"/>
  </si>
  <si>
    <t>要指導17 品目
一般医薬品67品目</t>
  </si>
  <si>
    <t xml:space="preserve"> × </t>
  </si>
  <si>
    <t>熱田区</t>
    <rPh sb="0" eb="3">
      <t>アツタク</t>
    </rPh>
    <phoneticPr fontId="3"/>
  </si>
  <si>
    <t>届出中</t>
    <rPh sb="0" eb="3">
      <t>トドケデチュウ</t>
    </rPh>
    <phoneticPr fontId="3"/>
  </si>
  <si>
    <t>時間外対応電話番号
052-684-9947(転送電話音に切り替わります)
開局時間
月～金　8:30～17:30
土　　　8:30～12:30
年末年始・日曜・祝日休み</t>
    <rPh sb="23" eb="27">
      <t>テンソウデンワ</t>
    </rPh>
    <rPh sb="27" eb="28">
      <t>オン</t>
    </rPh>
    <rPh sb="29" eb="30">
      <t>キ</t>
    </rPh>
    <rPh sb="31" eb="32">
      <t>カ</t>
    </rPh>
    <rPh sb="38" eb="42">
      <t>カイキョクジカン</t>
    </rPh>
    <rPh sb="43" eb="44">
      <t>ゲツ</t>
    </rPh>
    <rPh sb="45" eb="46">
      <t>キン</t>
    </rPh>
    <rPh sb="58" eb="59">
      <t>ド</t>
    </rPh>
    <rPh sb="73" eb="77">
      <t>ネンマツネンシ</t>
    </rPh>
    <rPh sb="78" eb="80">
      <t>ニチヨウ</t>
    </rPh>
    <rPh sb="81" eb="83">
      <t>シュクジツ</t>
    </rPh>
    <rPh sb="83" eb="84">
      <t>ヤス</t>
    </rPh>
    <phoneticPr fontId="3"/>
  </si>
  <si>
    <t>外土居町5番12号</t>
    <rPh sb="0" eb="4">
      <t>ソトドイチョウ</t>
    </rPh>
    <rPh sb="5" eb="6">
      <t>バン</t>
    </rPh>
    <rPh sb="8" eb="9">
      <t>ゴウ</t>
    </rPh>
    <phoneticPr fontId="3"/>
  </si>
  <si>
    <t>金山すみれ薬局</t>
    <rPh sb="0" eb="2">
      <t>カナヤマ</t>
    </rPh>
    <rPh sb="5" eb="7">
      <t>ヤッキョク</t>
    </rPh>
    <phoneticPr fontId="3"/>
  </si>
  <si>
    <t>新型コロナウィルス
検査キット販売あり</t>
  </si>
  <si>
    <t>要指導医薬品
取扱あり</t>
    <rPh sb="0" eb="1">
      <t>ヨウ</t>
    </rPh>
    <rPh sb="1" eb="3">
      <t>シドウ</t>
    </rPh>
    <rPh sb="3" eb="6">
      <t>イヤクヒン</t>
    </rPh>
    <rPh sb="7" eb="9">
      <t>トリアツカ</t>
    </rPh>
    <phoneticPr fontId="3"/>
  </si>
  <si>
    <t>届出あり</t>
    <rPh sb="0" eb="1">
      <t>トドケ</t>
    </rPh>
    <rPh sb="1" eb="2">
      <t>デ</t>
    </rPh>
    <phoneticPr fontId="1"/>
  </si>
  <si>
    <t>届出あり</t>
    <rPh sb="0" eb="1">
      <t>トドケ</t>
    </rPh>
    <rPh sb="1" eb="2">
      <t>デ</t>
    </rPh>
    <phoneticPr fontId="3"/>
  </si>
  <si>
    <t>大宝2-426-1</t>
  </si>
  <si>
    <t>456-0062</t>
  </si>
  <si>
    <t>五番町7-21</t>
  </si>
  <si>
    <t xml:space="preserve">456-0057 </t>
  </si>
  <si>
    <t>新型コロナウイルス検査キット、コロナ・インフルエンザ同時検査キット取扱あり</t>
  </si>
  <si>
    <t>時間外対応電話番号
070-4301-9342</t>
  </si>
  <si>
    <t>高田町2丁目18</t>
  </si>
  <si>
    <t>瑞穂区</t>
  </si>
  <si>
    <t>467-0808</t>
  </si>
  <si>
    <t>瑞穂区</t>
    <rPh sb="0" eb="3">
      <t>ミズホク</t>
    </rPh>
    <phoneticPr fontId="7"/>
  </si>
  <si>
    <t>467-0851</t>
  </si>
  <si>
    <t>明前町15番7号</t>
  </si>
  <si>
    <t>瑞穂区</t>
    <rPh sb="0" eb="2">
      <t>ミズホ</t>
    </rPh>
    <rPh sb="2" eb="3">
      <t>ク</t>
    </rPh>
    <phoneticPr fontId="7"/>
  </si>
  <si>
    <t>瑞穂区</t>
    <rPh sb="0" eb="3">
      <t>ミズホク</t>
    </rPh>
    <phoneticPr fontId="1"/>
  </si>
  <si>
    <t>467-0868</t>
  </si>
  <si>
    <t>時間外対応電話番号
080-6864-6404</t>
  </si>
  <si>
    <t>内浜町21-9</t>
  </si>
  <si>
    <t>467-0853</t>
  </si>
  <si>
    <t>城西4-11-29</t>
  </si>
  <si>
    <t>西区</t>
  </si>
  <si>
    <t>451-0031</t>
  </si>
  <si>
    <t>貴生町236-1</t>
  </si>
  <si>
    <t>452-0816</t>
  </si>
  <si>
    <t>取扱有　要指導17品目一般医薬品67
品目</t>
  </si>
  <si>
    <t>届出あり</t>
    <rPh sb="0" eb="2">
      <t>トドケデ</t>
    </rPh>
    <phoneticPr fontId="3"/>
  </si>
  <si>
    <t>080-4945-5755</t>
  </si>
  <si>
    <t>清里町379番地</t>
    <rPh sb="0" eb="3">
      <t>キヨサトチョウ</t>
    </rPh>
    <rPh sb="6" eb="8">
      <t>バンチ</t>
    </rPh>
    <phoneticPr fontId="3"/>
  </si>
  <si>
    <t>西区</t>
    <rPh sb="0" eb="2">
      <t>ニシク</t>
    </rPh>
    <phoneticPr fontId="3"/>
  </si>
  <si>
    <t>452-0801</t>
  </si>
  <si>
    <t>中小田井二丁目3番地1</t>
  </si>
  <si>
    <t>西区</t>
    <rPh sb="0" eb="2">
      <t>ニシク</t>
    </rPh>
    <phoneticPr fontId="7"/>
  </si>
  <si>
    <t>090-3950-0668</t>
  </si>
  <si>
    <t>城西2丁目11番2号　ピュアステート城西1F</t>
    <rPh sb="0" eb="2">
      <t>ジョウサイ</t>
    </rPh>
    <rPh sb="3" eb="5">
      <t>チョウメ</t>
    </rPh>
    <rPh sb="7" eb="8">
      <t>バン</t>
    </rPh>
    <rPh sb="9" eb="10">
      <t>ゴウ</t>
    </rPh>
    <rPh sb="18" eb="20">
      <t>ジョウサイ</t>
    </rPh>
    <phoneticPr fontId="7"/>
  </si>
  <si>
    <t>花の木2-2-10</t>
  </si>
  <si>
    <t>451-0062</t>
  </si>
  <si>
    <t>香呑町6-49-1</t>
  </si>
  <si>
    <t>451-0015</t>
  </si>
  <si>
    <t>要指導医薬品・
一般用医薬品の取扱48品目以上あり</t>
    <rPh sb="15" eb="17">
      <t>トリアツカイ</t>
    </rPh>
    <rPh sb="21" eb="23">
      <t>イジョウ</t>
    </rPh>
    <phoneticPr fontId="7"/>
  </si>
  <si>
    <t>090-6598-2866</t>
  </si>
  <si>
    <t>西区</t>
    <rPh sb="0" eb="1">
      <t>ニシ</t>
    </rPh>
    <rPh sb="1" eb="2">
      <t>ク</t>
    </rPh>
    <phoneticPr fontId="7"/>
  </si>
  <si>
    <t>451-6003</t>
  </si>
  <si>
    <t>堀越2丁目9番16号　1階</t>
    <rPh sb="0" eb="2">
      <t>ホリコシ</t>
    </rPh>
    <rPh sb="3" eb="5">
      <t>チョウメ</t>
    </rPh>
    <rPh sb="6" eb="7">
      <t>バン</t>
    </rPh>
    <rPh sb="9" eb="10">
      <t>ゴウ</t>
    </rPh>
    <rPh sb="12" eb="13">
      <t>カイ</t>
    </rPh>
    <phoneticPr fontId="7"/>
  </si>
  <si>
    <t>451-0055</t>
  </si>
  <si>
    <t>明日香在宅薬局</t>
    <rPh sb="0" eb="7">
      <t>アスカザイタクヤッキョク</t>
    </rPh>
    <phoneticPr fontId="7"/>
  </si>
  <si>
    <t>時間外対応電話番号
090-3102-4147</t>
  </si>
  <si>
    <t>徳川山町5丁目1-37　1階</t>
  </si>
  <si>
    <t>千種区</t>
  </si>
  <si>
    <t>464-0031</t>
  </si>
  <si>
    <t>時間外対応電話番号
090-7912-4578</t>
  </si>
  <si>
    <t>大久手町5-5-2</t>
  </si>
  <si>
    <t>464-0854</t>
  </si>
  <si>
    <t>時間外対応電話番号
080-9970-7724</t>
  </si>
  <si>
    <t>464-0801</t>
  </si>
  <si>
    <t>080-3363-0278</t>
  </si>
  <si>
    <t>464-0075</t>
  </si>
  <si>
    <t>三丁目調剤薬局</t>
  </si>
  <si>
    <t>要指導医薬品・
一般用医薬品の取り扱い有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5" eb="16">
      <t>ト</t>
    </rPh>
    <rPh sb="17" eb="18">
      <t>アツカ</t>
    </rPh>
    <rPh sb="19" eb="20">
      <t>アリ</t>
    </rPh>
    <phoneticPr fontId="7"/>
  </si>
  <si>
    <t>052-734-3073</t>
  </si>
  <si>
    <t>千種区</t>
    <rPh sb="0" eb="3">
      <t>チクサク</t>
    </rPh>
    <phoneticPr fontId="7"/>
  </si>
  <si>
    <t>464-0819</t>
  </si>
  <si>
    <t>もとやま薬局</t>
    <rPh sb="4" eb="6">
      <t>ヤッキョク</t>
    </rPh>
    <phoneticPr fontId="3"/>
  </si>
  <si>
    <t>時間外対応電話番号
080-9671-0633</t>
  </si>
  <si>
    <t>光が丘2-1503</t>
  </si>
  <si>
    <t>464-0006</t>
  </si>
  <si>
    <t>V・drug光が丘薬局</t>
  </si>
  <si>
    <t>萱場2-5-19</t>
  </si>
  <si>
    <t>464-0086</t>
  </si>
  <si>
    <t>464-0083</t>
  </si>
  <si>
    <t>アプリコ薬局</t>
  </si>
  <si>
    <t>医療材料・
衛生材料の
取扱の可否</t>
    <rPh sb="0" eb="2">
      <t>イリョウ</t>
    </rPh>
    <rPh sb="2" eb="4">
      <t>ザイリョウ</t>
    </rPh>
    <rPh sb="6" eb="8">
      <t>エイセイ</t>
    </rPh>
    <rPh sb="8" eb="10">
      <t>ザイリョウ</t>
    </rPh>
    <rPh sb="12" eb="14">
      <t>トリアツカイ</t>
    </rPh>
    <rPh sb="15" eb="17">
      <t>カヒ</t>
    </rPh>
    <phoneticPr fontId="3"/>
  </si>
  <si>
    <t>小児在宅の
対応の可否</t>
    <rPh sb="0" eb="2">
      <t>ショウニ</t>
    </rPh>
    <rPh sb="2" eb="4">
      <t>ザイタク</t>
    </rPh>
    <rPh sb="6" eb="8">
      <t>タイオウ</t>
    </rPh>
    <rPh sb="9" eb="11">
      <t>カヒ</t>
    </rPh>
    <phoneticPr fontId="3"/>
  </si>
  <si>
    <t>無菌製剤処理の
対応の可否
（自局での対応
　の可否含む）</t>
    <rPh sb="0" eb="2">
      <t>ムキン</t>
    </rPh>
    <rPh sb="2" eb="4">
      <t>セイザイ</t>
    </rPh>
    <rPh sb="4" eb="6">
      <t>ショリ</t>
    </rPh>
    <rPh sb="8" eb="10">
      <t>タイオウ</t>
    </rPh>
    <rPh sb="11" eb="13">
      <t>カヒ</t>
    </rPh>
    <rPh sb="15" eb="16">
      <t>ジ</t>
    </rPh>
    <rPh sb="16" eb="17">
      <t>キョク</t>
    </rPh>
    <rPh sb="19" eb="21">
      <t>タイオウ</t>
    </rPh>
    <rPh sb="24" eb="26">
      <t>カヒ</t>
    </rPh>
    <rPh sb="26" eb="27">
      <t>フク</t>
    </rPh>
    <phoneticPr fontId="3"/>
  </si>
  <si>
    <t>高度管理
医療機器の
取扱の可否</t>
    <rPh sb="0" eb="2">
      <t>コウド</t>
    </rPh>
    <rPh sb="2" eb="4">
      <t>カンリ</t>
    </rPh>
    <rPh sb="5" eb="7">
      <t>イリョウ</t>
    </rPh>
    <rPh sb="7" eb="9">
      <t>キキ</t>
    </rPh>
    <rPh sb="11" eb="13">
      <t>トリアツカイ</t>
    </rPh>
    <rPh sb="14" eb="16">
      <t>カヒ</t>
    </rPh>
    <phoneticPr fontId="3"/>
  </si>
  <si>
    <t>医療用麻薬
(注射薬含む)の
取扱の可否</t>
    <rPh sb="0" eb="3">
      <t>イリョウヨウ</t>
    </rPh>
    <rPh sb="3" eb="5">
      <t>マヤク</t>
    </rPh>
    <rPh sb="7" eb="10">
      <t>チュウシャヤク</t>
    </rPh>
    <rPh sb="10" eb="11">
      <t>フク</t>
    </rPh>
    <rPh sb="15" eb="17">
      <t>トリアツカイ</t>
    </rPh>
    <rPh sb="18" eb="20">
      <t>カヒ</t>
    </rPh>
    <phoneticPr fontId="3"/>
  </si>
  <si>
    <t>開局時間外の
在宅業務への
対応の可否</t>
    <rPh sb="0" eb="2">
      <t>カイキョク</t>
    </rPh>
    <rPh sb="2" eb="4">
      <t>ジカン</t>
    </rPh>
    <rPh sb="4" eb="5">
      <t>ガイ</t>
    </rPh>
    <rPh sb="7" eb="9">
      <t>ザイタク</t>
    </rPh>
    <rPh sb="9" eb="11">
      <t>ギョウム</t>
    </rPh>
    <rPh sb="14" eb="16">
      <t>タイオウ</t>
    </rPh>
    <rPh sb="17" eb="19">
      <t>カヒ</t>
    </rPh>
    <phoneticPr fontId="3"/>
  </si>
  <si>
    <t>検査キットの
取扱に係る
情報</t>
    <rPh sb="0" eb="2">
      <t>ケンサ</t>
    </rPh>
    <rPh sb="7" eb="9">
      <t>トリアツカ</t>
    </rPh>
    <rPh sb="10" eb="11">
      <t>カカ</t>
    </rPh>
    <rPh sb="13" eb="15">
      <t>ジョウホウ</t>
    </rPh>
    <phoneticPr fontId="3"/>
  </si>
  <si>
    <t>要指導医薬品・
一般用医薬品の
取扱に係る情報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6" eb="18">
      <t>トリアツカ</t>
    </rPh>
    <rPh sb="19" eb="20">
      <t>カカ</t>
    </rPh>
    <rPh sb="21" eb="23">
      <t>ジョウホウ</t>
    </rPh>
    <phoneticPr fontId="3"/>
  </si>
  <si>
    <t>オンライン
服薬指導対応の
可否</t>
    <rPh sb="6" eb="8">
      <t>フクヤク</t>
    </rPh>
    <rPh sb="8" eb="10">
      <t>シドウ</t>
    </rPh>
    <rPh sb="10" eb="12">
      <t>タイオウ</t>
    </rPh>
    <rPh sb="14" eb="16">
      <t>カヒ</t>
    </rPh>
    <phoneticPr fontId="3"/>
  </si>
  <si>
    <t>改正感染症法に基づく
第二種協定指定医療機関
としての指定に係る情報</t>
    <rPh sb="0" eb="2">
      <t>カイセイ</t>
    </rPh>
    <rPh sb="2" eb="5">
      <t>カンセンショウ</t>
    </rPh>
    <rPh sb="5" eb="6">
      <t>ホウ</t>
    </rPh>
    <rPh sb="7" eb="8">
      <t>モト</t>
    </rPh>
    <rPh sb="11" eb="13">
      <t>ダイニ</t>
    </rPh>
    <rPh sb="13" eb="14">
      <t>シュ</t>
    </rPh>
    <rPh sb="14" eb="16">
      <t>キョウテイ</t>
    </rPh>
    <rPh sb="16" eb="18">
      <t>シテイ</t>
    </rPh>
    <rPh sb="18" eb="20">
      <t>イリョウ</t>
    </rPh>
    <rPh sb="20" eb="22">
      <t>キカン</t>
    </rPh>
    <rPh sb="27" eb="29">
      <t>シテイ</t>
    </rPh>
    <rPh sb="30" eb="31">
      <t>カカ</t>
    </rPh>
    <rPh sb="32" eb="34">
      <t>ジョウホウ</t>
    </rPh>
    <phoneticPr fontId="3"/>
  </si>
  <si>
    <t>←〇の場合
対応可能日時（開局日、時間）
連絡先等</t>
    <rPh sb="3" eb="5">
      <t>バアイ</t>
    </rPh>
    <rPh sb="6" eb="8">
      <t>タイオウ</t>
    </rPh>
    <rPh sb="8" eb="10">
      <t>カノウ</t>
    </rPh>
    <rPh sb="10" eb="12">
      <t>ニチジ</t>
    </rPh>
    <rPh sb="13" eb="15">
      <t>カイキョク</t>
    </rPh>
    <rPh sb="15" eb="16">
      <t>ヒ</t>
    </rPh>
    <rPh sb="17" eb="19">
      <t>ジカン</t>
    </rPh>
    <rPh sb="21" eb="25">
      <t>レンラクサキナド</t>
    </rPh>
    <phoneticPr fontId="3"/>
  </si>
  <si>
    <t>休日・夜間対応の
可否</t>
    <rPh sb="0" eb="2">
      <t>キュウジツ</t>
    </rPh>
    <rPh sb="3" eb="5">
      <t>ヤカン</t>
    </rPh>
    <rPh sb="5" eb="7">
      <t>タイオウ</t>
    </rPh>
    <rPh sb="9" eb="11">
      <t>カヒ</t>
    </rPh>
    <phoneticPr fontId="3"/>
  </si>
  <si>
    <t>FAX</t>
    <phoneticPr fontId="3"/>
  </si>
  <si>
    <t>TEL</t>
    <phoneticPr fontId="3"/>
  </si>
  <si>
    <t>薬局住所</t>
    <phoneticPr fontId="3"/>
  </si>
  <si>
    <t>区</t>
    <rPh sb="0" eb="1">
      <t>ク</t>
    </rPh>
    <phoneticPr fontId="3"/>
  </si>
  <si>
    <t>〒</t>
    <phoneticPr fontId="3"/>
  </si>
  <si>
    <t>薬局名</t>
    <rPh sb="0" eb="2">
      <t>ヤッキョク</t>
    </rPh>
    <rPh sb="2" eb="3">
      <t>メイ</t>
    </rPh>
    <phoneticPr fontId="3"/>
  </si>
  <si>
    <t>在宅薬学総合体制加算</t>
    <rPh sb="0" eb="2">
      <t>ザイタク</t>
    </rPh>
    <rPh sb="2" eb="4">
      <t>ヤクガク</t>
    </rPh>
    <rPh sb="4" eb="6">
      <t>ソウゴウ</t>
    </rPh>
    <rPh sb="6" eb="8">
      <t>タイセイ</t>
    </rPh>
    <rPh sb="8" eb="10">
      <t>カサン</t>
    </rPh>
    <phoneticPr fontId="3"/>
  </si>
  <si>
    <t>連携強化加算</t>
    <rPh sb="0" eb="2">
      <t>レンケイ</t>
    </rPh>
    <rPh sb="2" eb="4">
      <t>キョウカ</t>
    </rPh>
    <rPh sb="4" eb="6">
      <t>カサン</t>
    </rPh>
    <phoneticPr fontId="3"/>
  </si>
  <si>
    <t>地域体制加算</t>
    <rPh sb="0" eb="2">
      <t>チイキ</t>
    </rPh>
    <rPh sb="2" eb="4">
      <t>タイセイ</t>
    </rPh>
    <rPh sb="4" eb="6">
      <t>カサン</t>
    </rPh>
    <phoneticPr fontId="3"/>
  </si>
  <si>
    <t>薬局情報</t>
    <rPh sb="0" eb="2">
      <t>ヤッキョク</t>
    </rPh>
    <rPh sb="2" eb="4">
      <t>ジョウホウ</t>
    </rPh>
    <phoneticPr fontId="3"/>
  </si>
  <si>
    <t>地域体制加算・連携強化加算及び在宅薬学総合体制加算の要件に示す情報</t>
    <rPh sb="0" eb="4">
      <t>チイキタイセイ</t>
    </rPh>
    <rPh sb="4" eb="6">
      <t>カサン</t>
    </rPh>
    <rPh sb="7" eb="13">
      <t>レンケイキョウカカサン</t>
    </rPh>
    <rPh sb="13" eb="14">
      <t>オヨ</t>
    </rPh>
    <rPh sb="15" eb="17">
      <t>ザイタク</t>
    </rPh>
    <rPh sb="17" eb="19">
      <t>ヤクガク</t>
    </rPh>
    <rPh sb="19" eb="23">
      <t>ソウゴウタイセイ</t>
    </rPh>
    <rPh sb="23" eb="25">
      <t>カサン</t>
    </rPh>
    <rPh sb="26" eb="28">
      <t>ヨウケン</t>
    </rPh>
    <rPh sb="29" eb="30">
      <t>シメ</t>
    </rPh>
    <rPh sb="31" eb="33">
      <t>ジョウホウ</t>
    </rPh>
    <phoneticPr fontId="3"/>
  </si>
  <si>
    <t>468-0015</t>
  </si>
  <si>
    <t>天白区</t>
    <rPh sb="0" eb="3">
      <t>テンパクク</t>
    </rPh>
    <phoneticPr fontId="1"/>
  </si>
  <si>
    <t>だいだいゆうひ薬局</t>
    <rPh sb="7" eb="9">
      <t>ヤッキョク</t>
    </rPh>
    <phoneticPr fontId="1"/>
  </si>
  <si>
    <t>中川区</t>
    <rPh sb="0" eb="3">
      <t>ナカガワク</t>
    </rPh>
    <phoneticPr fontId="1"/>
  </si>
  <si>
    <t>要指導医薬品、一般用医薬品の
取扱４８品目以上あり</t>
    <rPh sb="7" eb="13">
      <t>イッパンヨウイヤクヒン</t>
    </rPh>
    <rPh sb="15" eb="17">
      <t>トリアツカイ</t>
    </rPh>
    <rPh sb="19" eb="23">
      <t>ヒンモクイジョウ</t>
    </rPh>
    <phoneticPr fontId="1"/>
  </si>
  <si>
    <t>454-0946</t>
  </si>
  <si>
    <t>一色新町三丁目1401番地</t>
    <rPh sb="0" eb="2">
      <t>イッシキ</t>
    </rPh>
    <rPh sb="2" eb="3">
      <t>シン</t>
    </rPh>
    <rPh sb="3" eb="4">
      <t>マチ</t>
    </rPh>
    <rPh sb="4" eb="7">
      <t>サンチョウメ</t>
    </rPh>
    <rPh sb="11" eb="13">
      <t>バンチ</t>
    </rPh>
    <phoneticPr fontId="1"/>
  </si>
  <si>
    <t>080-4906-7605</t>
  </si>
  <si>
    <t>新型コロナウィルス
検査キット販売あり</t>
    <rPh sb="0" eb="2">
      <t>シンガタ</t>
    </rPh>
    <phoneticPr fontId="1"/>
  </si>
  <si>
    <t>大高町鶴田61　間瀬ビル1階</t>
    <rPh sb="0" eb="3">
      <t>オオダカチョウ</t>
    </rPh>
    <rPh sb="3" eb="5">
      <t>ツルタ</t>
    </rPh>
    <rPh sb="8" eb="10">
      <t>マセ</t>
    </rPh>
    <rPh sb="13" eb="14">
      <t>カイ</t>
    </rPh>
    <phoneticPr fontId="1"/>
  </si>
  <si>
    <t>時間外対応電話番号
070-7403-2745</t>
  </si>
  <si>
    <t>取扱あり</t>
    <rPh sb="0" eb="2">
      <t>トリアツカイ</t>
    </rPh>
    <phoneticPr fontId="1"/>
  </si>
  <si>
    <t>あり</t>
  </si>
  <si>
    <t>456-8763</t>
  </si>
  <si>
    <t>熱田区</t>
    <rPh sb="0" eb="3">
      <t>アツタク</t>
    </rPh>
    <phoneticPr fontId="2"/>
  </si>
  <si>
    <t>届出あり</t>
    <rPh sb="0" eb="2">
      <t>トドケデ</t>
    </rPh>
    <phoneticPr fontId="2"/>
  </si>
  <si>
    <t>要指導医薬品
取扱あり</t>
    <rPh sb="0" eb="3">
      <t>ヨウシドウ</t>
    </rPh>
    <rPh sb="3" eb="6">
      <t>イヤクヒン</t>
    </rPh>
    <rPh sb="7" eb="8">
      <t>ト</t>
    </rPh>
    <rPh sb="8" eb="9">
      <t>アツカ</t>
    </rPh>
    <phoneticPr fontId="2"/>
  </si>
  <si>
    <t>新型コロナウィルス
検査キット販売</t>
    <rPh sb="0" eb="2">
      <t>シンガタ</t>
    </rPh>
    <phoneticPr fontId="2"/>
  </si>
  <si>
    <t>459-8002</t>
  </si>
  <si>
    <t>森の里1丁目96-3</t>
  </si>
  <si>
    <t>手続き中</t>
    <phoneticPr fontId="0"/>
  </si>
  <si>
    <t>要指導医薬品
取扱あり</t>
    <phoneticPr fontId="0"/>
  </si>
  <si>
    <t>新型コロナウィルス
検査キット販売</t>
    <phoneticPr fontId="0"/>
  </si>
  <si>
    <t>458-0041</t>
  </si>
  <si>
    <t>月～土9:00～18:00</t>
  </si>
  <si>
    <t>用指導医薬品取り扱いあり</t>
  </si>
  <si>
    <t>458-0815</t>
  </si>
  <si>
    <t>463-0079</t>
  </si>
  <si>
    <t>守山区</t>
    <rPh sb="0" eb="3">
      <t>モリヤマク</t>
    </rPh>
    <phoneticPr fontId="1"/>
  </si>
  <si>
    <t>幸心3丁目1404番</t>
    <rPh sb="0" eb="2">
      <t>コウシン</t>
    </rPh>
    <rPh sb="3" eb="5">
      <t>チョウメ</t>
    </rPh>
    <rPh sb="9" eb="10">
      <t>バン</t>
    </rPh>
    <phoneticPr fontId="1"/>
  </si>
  <si>
    <t>留守電から転送設定</t>
    <rPh sb="0" eb="3">
      <t>ルスデン</t>
    </rPh>
    <rPh sb="5" eb="7">
      <t>テンソウ</t>
    </rPh>
    <rPh sb="7" eb="9">
      <t>セッテイ</t>
    </rPh>
    <phoneticPr fontId="1"/>
  </si>
  <si>
    <t>要指導医薬品・
一般用医薬品の
取扱あり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6" eb="18">
      <t>トリアツカ</t>
    </rPh>
    <phoneticPr fontId="1"/>
  </si>
  <si>
    <t>467-0856</t>
    <phoneticPr fontId="3"/>
  </si>
  <si>
    <t>467-0852</t>
    <phoneticPr fontId="3"/>
  </si>
  <si>
    <t>467-0066</t>
    <phoneticPr fontId="3"/>
  </si>
  <si>
    <t>456-0013</t>
    <phoneticPr fontId="3"/>
  </si>
  <si>
    <t>456-0067</t>
    <phoneticPr fontId="3"/>
  </si>
  <si>
    <t>454-0972</t>
    <phoneticPr fontId="3"/>
  </si>
  <si>
    <t>454-0985</t>
    <phoneticPr fontId="3"/>
  </si>
  <si>
    <t>454-0842</t>
    <phoneticPr fontId="3"/>
  </si>
  <si>
    <t>455-0884</t>
    <phoneticPr fontId="3"/>
  </si>
  <si>
    <t>458-0910</t>
    <phoneticPr fontId="3"/>
  </si>
  <si>
    <t>458-0011</t>
    <phoneticPr fontId="3"/>
  </si>
  <si>
    <t>458-0044</t>
    <phoneticPr fontId="3"/>
  </si>
  <si>
    <t>458-0838</t>
    <phoneticPr fontId="3"/>
  </si>
  <si>
    <t>458-0036</t>
    <phoneticPr fontId="3"/>
  </si>
  <si>
    <t>468-0015</t>
    <phoneticPr fontId="3"/>
  </si>
  <si>
    <t>468-0031</t>
    <phoneticPr fontId="3"/>
  </si>
  <si>
    <t>新開町16番38号</t>
    <phoneticPr fontId="3"/>
  </si>
  <si>
    <t>中出町一丁目30番地</t>
    <phoneticPr fontId="3"/>
  </si>
  <si>
    <t>宮脇町二丁目7番地</t>
    <phoneticPr fontId="3"/>
  </si>
  <si>
    <t>尾頭橋3丁目15番地4号</t>
    <rPh sb="0" eb="3">
      <t>オトウバシ</t>
    </rPh>
    <rPh sb="4" eb="6">
      <t>チョウメ</t>
    </rPh>
    <rPh sb="8" eb="10">
      <t>バンチ</t>
    </rPh>
    <rPh sb="11" eb="12">
      <t>ゴウ</t>
    </rPh>
    <phoneticPr fontId="1"/>
  </si>
  <si>
    <t>七反野一丁目1109番地1</t>
    <phoneticPr fontId="3"/>
  </si>
  <si>
    <t>白山3丁目502</t>
    <phoneticPr fontId="3"/>
  </si>
  <si>
    <t>相川3丁目250番地2</t>
    <phoneticPr fontId="3"/>
  </si>
  <si>
    <t>東陵901番地</t>
    <phoneticPr fontId="3"/>
  </si>
  <si>
    <t>六田一丁目175番地</t>
    <phoneticPr fontId="3"/>
  </si>
  <si>
    <t>一本松2丁目607番地　1階</t>
    <phoneticPr fontId="3"/>
  </si>
  <si>
    <t>原五丁目3006番地　パルナス原1階</t>
    <phoneticPr fontId="3"/>
  </si>
  <si>
    <t>原1丁目2001　旭ビル1C</t>
    <phoneticPr fontId="3"/>
  </si>
  <si>
    <t>高宮町1308</t>
    <phoneticPr fontId="3"/>
  </si>
  <si>
    <t>相川2丁目126　1階</t>
    <phoneticPr fontId="3"/>
  </si>
  <si>
    <t>北千種3-4-12　カーサベーネ1階</t>
    <phoneticPr fontId="3"/>
  </si>
  <si>
    <t>四谷通1-13　ノア四ツ谷2F</t>
    <rPh sb="0" eb="2">
      <t>ヨツヤ</t>
    </rPh>
    <rPh sb="2" eb="3">
      <t>ドオリ</t>
    </rPh>
    <rPh sb="10" eb="11">
      <t>ヨ</t>
    </rPh>
    <rPh sb="12" eb="13">
      <t>ヤ</t>
    </rPh>
    <phoneticPr fontId="3"/>
  </si>
  <si>
    <t>内山3-10-17　今池セントラルビル1F</t>
    <phoneticPr fontId="3"/>
  </si>
  <si>
    <t>星ヶ丘1-1-7　星ケ丘メディカルセンター101</t>
    <phoneticPr fontId="3"/>
  </si>
  <si>
    <t>牛島町6-1　名古屋ルーセントタワー3F</t>
    <phoneticPr fontId="3"/>
  </si>
  <si>
    <t>大喜新町3-5-1　iiNEマルシェ南棟2F</t>
    <rPh sb="0" eb="4">
      <t>ダイキシンマチ</t>
    </rPh>
    <rPh sb="18" eb="20">
      <t>ミナミトウ</t>
    </rPh>
    <phoneticPr fontId="1"/>
  </si>
  <si>
    <t>洲山町2丁目33番地1　新瑞ターミナルビル1階</t>
    <phoneticPr fontId="3"/>
  </si>
  <si>
    <t>六野一丁目2番11号　イオンモール熱田3階</t>
    <rPh sb="0" eb="2">
      <t>ムツノ</t>
    </rPh>
    <rPh sb="2" eb="5">
      <t>イッチョウメ</t>
    </rPh>
    <rPh sb="6" eb="7">
      <t>バン</t>
    </rPh>
    <rPh sb="9" eb="10">
      <t>ゴウ</t>
    </rPh>
    <rPh sb="17" eb="19">
      <t>アツタ</t>
    </rPh>
    <rPh sb="20" eb="21">
      <t>カイ</t>
    </rPh>
    <phoneticPr fontId="2"/>
  </si>
  <si>
    <t>新家三丁目1410番地　第一村上ビル1階</t>
    <phoneticPr fontId="3"/>
  </si>
  <si>
    <t>木場町8-51　プラザ・トキワ1階</t>
    <rPh sb="0" eb="3">
      <t>キバチョウ</t>
    </rPh>
    <rPh sb="16" eb="17">
      <t>カイ</t>
    </rPh>
    <phoneticPr fontId="7"/>
  </si>
  <si>
    <t>小幡常燈21-12</t>
    <rPh sb="0" eb="2">
      <t>オバタ</t>
    </rPh>
    <rPh sb="2" eb="3">
      <t>ジョウ</t>
    </rPh>
    <rPh sb="3" eb="4">
      <t>トウ</t>
    </rPh>
    <phoneticPr fontId="7"/>
  </si>
  <si>
    <t>滝ノ水5丁目1009番3　1階</t>
    <phoneticPr fontId="3"/>
  </si>
  <si>
    <t>亀が洞1丁目701番地　ノーブルメゾン徳重1階</t>
    <phoneticPr fontId="3"/>
  </si>
  <si>
    <t>鳴子町3丁目49-23　ナルコス2F</t>
    <phoneticPr fontId="3"/>
  </si>
  <si>
    <t>時間外対応電話番号
090-7959-4360
日祝以外22：00迄</t>
    <phoneticPr fontId="3"/>
  </si>
  <si>
    <t>052-938-7100
（薬剤師に転送されます）</t>
    <rPh sb="14" eb="17">
      <t>ヤクザイシ</t>
    </rPh>
    <rPh sb="18" eb="20">
      <t>テンソウ</t>
    </rPh>
    <phoneticPr fontId="7"/>
  </si>
  <si>
    <t>時間外対応電話番号
080-4710-3594</t>
    <phoneticPr fontId="3"/>
  </si>
  <si>
    <t>時間外対応電話番号
052- 526-2231</t>
    <phoneticPr fontId="3"/>
  </si>
  <si>
    <t xml:space="preserve">時間外対応電話番号
052-627-1500 </t>
    <phoneticPr fontId="3"/>
  </si>
  <si>
    <t>時間外対応電話番号
052-355-7558</t>
    <phoneticPr fontId="3"/>
  </si>
  <si>
    <t>時間外対応電話番号
080-3363-0278</t>
    <phoneticPr fontId="3"/>
  </si>
  <si>
    <t>時間外対応電話番号
080-1212-1165</t>
    <phoneticPr fontId="3"/>
  </si>
  <si>
    <t>時間外対応電話番号
070－1648－4120</t>
    <phoneticPr fontId="3"/>
  </si>
  <si>
    <t>時間外対応電話番号
090-6090-1513</t>
    <phoneticPr fontId="3"/>
  </si>
  <si>
    <t>時間外対応電話番号
052-623-2507</t>
    <phoneticPr fontId="3"/>
  </si>
  <si>
    <t>時間外対応電話番号
052-875-6733</t>
    <phoneticPr fontId="3"/>
  </si>
  <si>
    <t>052-723-7373</t>
  </si>
  <si>
    <t>052-723-7370</t>
  </si>
  <si>
    <t>052-719-0752</t>
  </si>
  <si>
    <t>052-719-0753</t>
  </si>
  <si>
    <t>052-725-9261</t>
  </si>
  <si>
    <t>052-725-9262</t>
  </si>
  <si>
    <t>052-744-0788</t>
  </si>
  <si>
    <t>052-744-0780</t>
  </si>
  <si>
    <t>052-753-6782</t>
  </si>
  <si>
    <t>052-753-6783</t>
  </si>
  <si>
    <t>052-744-3575</t>
  </si>
  <si>
    <t>052-744-3576</t>
  </si>
  <si>
    <t>052-759-5677</t>
  </si>
  <si>
    <t>052-752-3618</t>
  </si>
  <si>
    <t>052-938-7100</t>
  </si>
  <si>
    <t>052-938-7101</t>
  </si>
  <si>
    <t>052-527-2023</t>
  </si>
  <si>
    <t>052-527-2024</t>
  </si>
  <si>
    <t>052-528-3437</t>
  </si>
  <si>
    <t>052-528-3438</t>
  </si>
  <si>
    <t>052-528-5550</t>
  </si>
  <si>
    <t>052-528-5552</t>
  </si>
  <si>
    <t>052-508-8155</t>
  </si>
  <si>
    <t>052-508-8156</t>
  </si>
  <si>
    <t>052-325-3551</t>
  </si>
  <si>
    <t>052-325-3552</t>
  </si>
  <si>
    <t>052-506-2880</t>
  </si>
  <si>
    <t>052-506-2882</t>
  </si>
  <si>
    <t>052-523-5700</t>
  </si>
  <si>
    <t>052-523-5701</t>
  </si>
  <si>
    <t>052-819-3789</t>
  </si>
  <si>
    <t>052-823-3589</t>
  </si>
  <si>
    <t>052-627-2163</t>
  </si>
  <si>
    <t>052-627-2164</t>
  </si>
  <si>
    <t>052-889-4720</t>
  </si>
  <si>
    <t>052-881-3060</t>
  </si>
  <si>
    <t>052-613-7451</t>
  </si>
  <si>
    <t>052-613-7452</t>
  </si>
  <si>
    <t>052-859-2511</t>
  </si>
  <si>
    <t>052-841-1865</t>
  </si>
  <si>
    <t>052-746-0327</t>
  </si>
  <si>
    <t>052-856-0263</t>
  </si>
  <si>
    <t>052-856-0259</t>
  </si>
  <si>
    <t>052-659-1611</t>
  </si>
  <si>
    <t>052-659-1612</t>
  </si>
  <si>
    <t>052-678-8806</t>
  </si>
  <si>
    <t>052-678-8807</t>
  </si>
  <si>
    <t>052-684-9947</t>
  </si>
  <si>
    <t>052-684-9948</t>
  </si>
  <si>
    <t>052-678-3200</t>
  </si>
  <si>
    <t>052-678-3203</t>
  </si>
  <si>
    <t>052-253-6400</t>
  </si>
  <si>
    <t>052-253-6410</t>
  </si>
  <si>
    <t>052-526-7365</t>
  </si>
  <si>
    <t>052-526-7366</t>
  </si>
  <si>
    <t>052-387-5286</t>
  </si>
  <si>
    <t>052-387-5287</t>
  </si>
  <si>
    <t>052-446-6675</t>
  </si>
  <si>
    <t>052-446-6676</t>
  </si>
  <si>
    <t>052-364-7032</t>
  </si>
  <si>
    <t>052-364-7033</t>
  </si>
  <si>
    <t>052-387-5061</t>
  </si>
  <si>
    <t>052-387-5062</t>
  </si>
  <si>
    <t>052-526-2231</t>
  </si>
  <si>
    <t>052-526-2232</t>
  </si>
  <si>
    <t>052-627-1500</t>
  </si>
  <si>
    <t>052-627-1501</t>
  </si>
  <si>
    <t>052-398-5801</t>
  </si>
  <si>
    <t>052-398-5802</t>
  </si>
  <si>
    <t>052-355-7556</t>
  </si>
  <si>
    <t>052-355-7558</t>
  </si>
  <si>
    <t>052-398-6357</t>
  </si>
  <si>
    <t>052-398-6358</t>
  </si>
  <si>
    <t>052-715-5281</t>
  </si>
  <si>
    <t>052-715-5282</t>
  </si>
  <si>
    <t>052-768-7661</t>
  </si>
  <si>
    <t>052-768-7662</t>
  </si>
  <si>
    <t>052-773-5515</t>
  </si>
  <si>
    <t>052-773-5626</t>
  </si>
  <si>
    <t>052-726-6731</t>
  </si>
  <si>
    <t>052-726-6732</t>
  </si>
  <si>
    <t>052-778-9583</t>
  </si>
  <si>
    <t>052-778-9584</t>
  </si>
  <si>
    <t>052-768-1321</t>
  </si>
  <si>
    <t>052-768-1322</t>
  </si>
  <si>
    <t>052-794-7587</t>
  </si>
  <si>
    <t>052-794-7570</t>
  </si>
  <si>
    <t>052-875-8601</t>
  </si>
  <si>
    <t>052-875-8602</t>
  </si>
  <si>
    <t>052-848-9661</t>
  </si>
  <si>
    <t>052-878-6681</t>
  </si>
  <si>
    <t>052-878-6660</t>
  </si>
  <si>
    <t>052-386-9727</t>
  </si>
  <si>
    <t>052-893-6800</t>
  </si>
  <si>
    <t>052-893-6801</t>
  </si>
  <si>
    <t>052-629-1517</t>
  </si>
  <si>
    <t>052-629-1518</t>
  </si>
  <si>
    <t>052-618-5032</t>
  </si>
  <si>
    <t>052-618-5033</t>
  </si>
  <si>
    <t>052-618-6512</t>
  </si>
  <si>
    <t>052-618-6513</t>
  </si>
  <si>
    <t>052-879-2025</t>
  </si>
  <si>
    <t>052-877-7150</t>
  </si>
  <si>
    <t>052-893-7808</t>
  </si>
  <si>
    <t>052-893-7809</t>
  </si>
  <si>
    <t>052-825-5257</t>
  </si>
  <si>
    <t>052-825-5258</t>
  </si>
  <si>
    <t>052-629-5351</t>
  </si>
  <si>
    <t>052-624-8977</t>
  </si>
  <si>
    <t>052-879-2700</t>
  </si>
  <si>
    <t>052-879-2701</t>
  </si>
  <si>
    <t>052-879-0238</t>
  </si>
  <si>
    <t>052-879-0254</t>
  </si>
  <si>
    <t>052-623-2507</t>
  </si>
  <si>
    <t>052-875-3330</t>
  </si>
  <si>
    <t>052-875-3331</t>
  </si>
  <si>
    <t>052-746-0290</t>
  </si>
  <si>
    <t>052-847-9711</t>
  </si>
  <si>
    <t>052-847-9712</t>
  </si>
  <si>
    <t>052-800-6572</t>
  </si>
  <si>
    <t>052-800-6573</t>
  </si>
  <si>
    <t>052-800-2591</t>
  </si>
  <si>
    <t>052-800-2592</t>
  </si>
  <si>
    <t>052-847-4652</t>
  </si>
  <si>
    <t>052-847-4653</t>
  </si>
  <si>
    <t>052-875-6550</t>
  </si>
  <si>
    <t>052-715-8720</t>
  </si>
  <si>
    <t>052-838-5360</t>
  </si>
  <si>
    <t>052-838-5361</t>
  </si>
  <si>
    <t>052-842-9350</t>
  </si>
  <si>
    <t>052-842-9351</t>
  </si>
  <si>
    <t>052-875-6733</t>
  </si>
  <si>
    <t>052-875-6734</t>
  </si>
  <si>
    <t xml:space="preserve">052-746-0770 </t>
  </si>
  <si>
    <t>052-746-0771</t>
  </si>
  <si>
    <t>052-734-3073</t>
    <phoneticPr fontId="3"/>
  </si>
  <si>
    <t>052-325-2418</t>
    <phoneticPr fontId="3"/>
  </si>
  <si>
    <t>052-389-2520</t>
    <phoneticPr fontId="3"/>
  </si>
  <si>
    <t>052-746-5800</t>
    <phoneticPr fontId="3"/>
  </si>
  <si>
    <t>052-879-5591</t>
    <phoneticPr fontId="3"/>
  </si>
  <si>
    <t>052-629-1691</t>
    <phoneticPr fontId="3"/>
  </si>
  <si>
    <t>052-629-5535</t>
    <phoneticPr fontId="3"/>
  </si>
  <si>
    <t>052-629-5536</t>
    <phoneticPr fontId="3"/>
  </si>
  <si>
    <t>052-629-1692</t>
    <phoneticPr fontId="3"/>
  </si>
  <si>
    <t>052-879-5592</t>
    <phoneticPr fontId="3"/>
  </si>
  <si>
    <t>052-746-5808</t>
    <phoneticPr fontId="3"/>
  </si>
  <si>
    <t>052-389-2521</t>
    <phoneticPr fontId="3"/>
  </si>
  <si>
    <t>052-325-2419</t>
    <phoneticPr fontId="3"/>
  </si>
  <si>
    <t>052-734-3074</t>
    <phoneticPr fontId="3"/>
  </si>
  <si>
    <t>ウエルシア薬局 名古屋萱場店</t>
    <rPh sb="5" eb="7">
      <t>ヤッキョク</t>
    </rPh>
    <rPh sb="8" eb="11">
      <t>ナゴヤ</t>
    </rPh>
    <rPh sb="11" eb="14">
      <t>カヤバテン</t>
    </rPh>
    <phoneticPr fontId="7"/>
  </si>
  <si>
    <t>日本調剤 星ヶ丘薬局</t>
    <rPh sb="0" eb="4">
      <t>ニホンチョウザイ</t>
    </rPh>
    <phoneticPr fontId="3"/>
  </si>
  <si>
    <t>日本調剤 大久手薬局</t>
    <phoneticPr fontId="3"/>
  </si>
  <si>
    <t>日本調剤 徳川山薬局</t>
    <phoneticPr fontId="3"/>
  </si>
  <si>
    <t>ウィーズ・ファーマシー ルーセント店</t>
    <phoneticPr fontId="3"/>
  </si>
  <si>
    <t>ウエルシア薬局 イオンタウン名西店</t>
    <phoneticPr fontId="3"/>
  </si>
  <si>
    <t>ウエルシア薬局 名古屋花の木店</t>
    <rPh sb="8" eb="11">
      <t>ナゴヤ</t>
    </rPh>
    <rPh sb="11" eb="12">
      <t>ハナ</t>
    </rPh>
    <rPh sb="13" eb="14">
      <t>キ</t>
    </rPh>
    <rPh sb="14" eb="15">
      <t>テン</t>
    </rPh>
    <phoneticPr fontId="7"/>
  </si>
  <si>
    <t>くるみ調剤薬局 名城西店</t>
    <rPh sb="3" eb="5">
      <t>チョウザイ</t>
    </rPh>
    <rPh sb="5" eb="7">
      <t>ヤッキョク</t>
    </rPh>
    <rPh sb="8" eb="9">
      <t>メイ</t>
    </rPh>
    <rPh sb="9" eb="11">
      <t>ジョウサイ</t>
    </rPh>
    <rPh sb="11" eb="12">
      <t>テン</t>
    </rPh>
    <phoneticPr fontId="7"/>
  </si>
  <si>
    <t>スギ薬局 中小田井店</t>
    <phoneticPr fontId="3"/>
  </si>
  <si>
    <t>スギ薬局 比良店</t>
    <rPh sb="2" eb="4">
      <t>ヤッキョク</t>
    </rPh>
    <rPh sb="5" eb="8">
      <t>ヒラテン</t>
    </rPh>
    <phoneticPr fontId="3"/>
  </si>
  <si>
    <t>なごみ薬局 小田井店</t>
    <phoneticPr fontId="3"/>
  </si>
  <si>
    <t>なごみ薬局 浄心店</t>
    <phoneticPr fontId="3"/>
  </si>
  <si>
    <t>アイランド薬局 堀田店</t>
    <phoneticPr fontId="3"/>
  </si>
  <si>
    <t>ウエルシア薬局 iiNEマルシェ瑞穂店</t>
    <rPh sb="5" eb="7">
      <t>ヤッキョク</t>
    </rPh>
    <rPh sb="16" eb="18">
      <t>ミズホ</t>
    </rPh>
    <rPh sb="18" eb="19">
      <t>ミセ</t>
    </rPh>
    <phoneticPr fontId="1"/>
  </si>
  <si>
    <t>スギ薬局 牛巻店</t>
    <phoneticPr fontId="3"/>
  </si>
  <si>
    <t>スギ薬局 呼続店</t>
    <phoneticPr fontId="3"/>
  </si>
  <si>
    <t>スギ薬局 新瑞橋店</t>
    <phoneticPr fontId="3"/>
  </si>
  <si>
    <t>日本調剤 瑞穂薬局</t>
    <phoneticPr fontId="3"/>
  </si>
  <si>
    <t>イオン薬局 第二熱田店</t>
    <rPh sb="3" eb="5">
      <t>ヤッキョク</t>
    </rPh>
    <rPh sb="6" eb="8">
      <t>ダイニ</t>
    </rPh>
    <rPh sb="8" eb="10">
      <t>アツタ</t>
    </rPh>
    <rPh sb="10" eb="11">
      <t>テン</t>
    </rPh>
    <phoneticPr fontId="2"/>
  </si>
  <si>
    <t>ウエルシア薬局 熱田五番町店</t>
    <rPh sb="5" eb="7">
      <t>ヤッキョク</t>
    </rPh>
    <rPh sb="8" eb="10">
      <t>アツタ</t>
    </rPh>
    <rPh sb="10" eb="13">
      <t>ゴバンチョウ</t>
    </rPh>
    <rPh sb="13" eb="14">
      <t>テン</t>
    </rPh>
    <phoneticPr fontId="3"/>
  </si>
  <si>
    <t>ウエルシア薬局 熱田大宝店</t>
    <rPh sb="5" eb="7">
      <t>ヤッキョク</t>
    </rPh>
    <rPh sb="8" eb="10">
      <t>アツタ</t>
    </rPh>
    <rPh sb="10" eb="12">
      <t>タイホウ</t>
    </rPh>
    <rPh sb="12" eb="13">
      <t>テン</t>
    </rPh>
    <phoneticPr fontId="3"/>
  </si>
  <si>
    <t>スギ薬局 日比野店</t>
    <phoneticPr fontId="3"/>
  </si>
  <si>
    <t>おだいじに薬局 尾頭橋店</t>
    <phoneticPr fontId="3"/>
  </si>
  <si>
    <t>スギ薬局 在宅調剤センター中川店</t>
    <phoneticPr fontId="3"/>
  </si>
  <si>
    <t>スギ薬局 春田店</t>
    <phoneticPr fontId="3"/>
  </si>
  <si>
    <t>スギ薬局 千音寺店</t>
    <phoneticPr fontId="3"/>
  </si>
  <si>
    <t>スギ薬局 太平通店</t>
    <phoneticPr fontId="3"/>
  </si>
  <si>
    <t>スギ薬局 中川一色新町店</t>
    <rPh sb="2" eb="4">
      <t>ヤッキョク</t>
    </rPh>
    <rPh sb="5" eb="12">
      <t>ナカガワイッシキシンマチテン</t>
    </rPh>
    <phoneticPr fontId="1"/>
  </si>
  <si>
    <t>ウエルシア薬局 名古屋寛政町店</t>
    <phoneticPr fontId="3"/>
  </si>
  <si>
    <t>クスリのアオキ 東茶屋薬局</t>
    <phoneticPr fontId="3"/>
  </si>
  <si>
    <t>くるみ調剤薬局 みなと店</t>
    <rPh sb="3" eb="5">
      <t>チョウザイ</t>
    </rPh>
    <rPh sb="5" eb="7">
      <t>ヤッキョク</t>
    </rPh>
    <rPh sb="11" eb="12">
      <t>テン</t>
    </rPh>
    <phoneticPr fontId="7"/>
  </si>
  <si>
    <t>スギ薬局 南陽店</t>
    <phoneticPr fontId="3"/>
  </si>
  <si>
    <t>ココカラファイン薬局 守山白山店</t>
    <phoneticPr fontId="3"/>
  </si>
  <si>
    <t>スギ薬局 守山幸心店</t>
    <rPh sb="2" eb="4">
      <t>ヤッキョク</t>
    </rPh>
    <rPh sb="5" eb="7">
      <t>モリヤマ</t>
    </rPh>
    <rPh sb="7" eb="8">
      <t>サチ</t>
    </rPh>
    <rPh sb="8" eb="9">
      <t>ココロ</t>
    </rPh>
    <rPh sb="9" eb="10">
      <t>テン</t>
    </rPh>
    <phoneticPr fontId="1"/>
  </si>
  <si>
    <t>V・drug緑鳴丘薬局</t>
    <phoneticPr fontId="3"/>
  </si>
  <si>
    <t>アイランド薬局 鳴海店</t>
    <phoneticPr fontId="3"/>
  </si>
  <si>
    <t>ウエルシア薬局 名古屋横吹町店</t>
    <phoneticPr fontId="3"/>
  </si>
  <si>
    <t>ウエルシア薬局 名古屋曽根店</t>
    <phoneticPr fontId="3"/>
  </si>
  <si>
    <t>おだいじに薬局 鳴子店</t>
    <phoneticPr fontId="3"/>
  </si>
  <si>
    <t>コスモス調剤薬局 大高南店</t>
    <phoneticPr fontId="0"/>
  </si>
  <si>
    <t>スギ薬局 桶狭間店</t>
    <phoneticPr fontId="3"/>
  </si>
  <si>
    <t>スギ薬局 在宅調剤センター名古屋緑店</t>
    <phoneticPr fontId="3"/>
  </si>
  <si>
    <t>スギ薬局 相川店</t>
    <phoneticPr fontId="3"/>
  </si>
  <si>
    <t>スギ薬局 滝ノ水店</t>
    <phoneticPr fontId="3"/>
  </si>
  <si>
    <t>スギ薬局 有松店</t>
    <phoneticPr fontId="3"/>
  </si>
  <si>
    <t>スギ薬局 六田店</t>
    <phoneticPr fontId="3"/>
  </si>
  <si>
    <t>スター薬局 大高駅前店</t>
    <rPh sb="3" eb="5">
      <t>ヤッキョク</t>
    </rPh>
    <rPh sb="6" eb="8">
      <t>オオダカ</t>
    </rPh>
    <rPh sb="8" eb="10">
      <t>エキマエ</t>
    </rPh>
    <rPh sb="10" eb="11">
      <t>テン</t>
    </rPh>
    <phoneticPr fontId="1"/>
  </si>
  <si>
    <t>トヨミ薬局 鳴海店</t>
    <rPh sb="3" eb="5">
      <t>ヤッキョク</t>
    </rPh>
    <rPh sb="6" eb="8">
      <t>ナルミ</t>
    </rPh>
    <rPh sb="8" eb="9">
      <t>テン</t>
    </rPh>
    <phoneticPr fontId="7"/>
  </si>
  <si>
    <t>日本調剤 相生山薬局</t>
    <phoneticPr fontId="3"/>
  </si>
  <si>
    <t>ウエルシア薬局 天白植田店</t>
    <rPh sb="5" eb="7">
      <t>ヤッキョク</t>
    </rPh>
    <rPh sb="8" eb="10">
      <t>テンパク</t>
    </rPh>
    <rPh sb="10" eb="12">
      <t>ウエダ</t>
    </rPh>
    <rPh sb="12" eb="13">
      <t>テン</t>
    </rPh>
    <phoneticPr fontId="7"/>
  </si>
  <si>
    <t>ウエルシア薬局 名古屋平針駅前店</t>
    <phoneticPr fontId="3"/>
  </si>
  <si>
    <t>サンドラッグ 植田一本松薬局</t>
    <rPh sb="7" eb="9">
      <t>ウエダ</t>
    </rPh>
    <rPh sb="9" eb="12">
      <t>イッポンマツ</t>
    </rPh>
    <rPh sb="12" eb="14">
      <t>ヤッキョク</t>
    </rPh>
    <phoneticPr fontId="0"/>
  </si>
  <si>
    <t>サンドラッグ 天白島田薬局</t>
    <rPh sb="7" eb="9">
      <t>テンパク</t>
    </rPh>
    <rPh sb="9" eb="11">
      <t>シマダ</t>
    </rPh>
    <rPh sb="11" eb="13">
      <t>ヤッキョク</t>
    </rPh>
    <phoneticPr fontId="0"/>
  </si>
  <si>
    <t>スギ薬局 原南店</t>
    <phoneticPr fontId="3"/>
  </si>
  <si>
    <t>スギ薬局 在宅調剤センター原店</t>
    <phoneticPr fontId="3"/>
  </si>
  <si>
    <t>だいだい薬局 原駅前</t>
    <phoneticPr fontId="3"/>
  </si>
  <si>
    <t>日本調剤 天白薬局</t>
    <phoneticPr fontId="3"/>
  </si>
  <si>
    <t>非会員薬局数</t>
    <rPh sb="0" eb="1">
      <t>ヒ</t>
    </rPh>
    <rPh sb="1" eb="3">
      <t>カイイン</t>
    </rPh>
    <rPh sb="3" eb="5">
      <t>ヤッキョク</t>
    </rPh>
    <rPh sb="5" eb="6">
      <t>スウ</t>
    </rPh>
    <phoneticPr fontId="3"/>
  </si>
  <si>
    <t>千種区</t>
    <rPh sb="0" eb="3">
      <t>チクサク</t>
    </rPh>
    <phoneticPr fontId="3"/>
  </si>
  <si>
    <t>東区</t>
    <rPh sb="0" eb="1">
      <t>ヒガシ</t>
    </rPh>
    <rPh sb="1" eb="2">
      <t>ク</t>
    </rPh>
    <phoneticPr fontId="3"/>
  </si>
  <si>
    <t>北区</t>
    <rPh sb="0" eb="2">
      <t>キタク</t>
    </rPh>
    <phoneticPr fontId="3"/>
  </si>
  <si>
    <t>中村区</t>
    <rPh sb="0" eb="3">
      <t>ナカムラク</t>
    </rPh>
    <phoneticPr fontId="3"/>
  </si>
  <si>
    <t>中区</t>
    <rPh sb="0" eb="2">
      <t>ナカク</t>
    </rPh>
    <phoneticPr fontId="3"/>
  </si>
  <si>
    <t>昭和区</t>
    <rPh sb="0" eb="3">
      <t>ショウワク</t>
    </rPh>
    <phoneticPr fontId="3"/>
  </si>
  <si>
    <t>瑞穂区</t>
    <rPh sb="0" eb="3">
      <t>ミズホク</t>
    </rPh>
    <phoneticPr fontId="3"/>
  </si>
  <si>
    <t>中川区</t>
    <rPh sb="0" eb="3">
      <t>ナカガワク</t>
    </rPh>
    <phoneticPr fontId="3"/>
  </si>
  <si>
    <t>港区</t>
    <rPh sb="0" eb="2">
      <t>ミナトク</t>
    </rPh>
    <phoneticPr fontId="3"/>
  </si>
  <si>
    <t>南区</t>
    <rPh sb="0" eb="2">
      <t>ミナミク</t>
    </rPh>
    <phoneticPr fontId="3"/>
  </si>
  <si>
    <t>守山区</t>
    <rPh sb="0" eb="3">
      <t>モリヤマク</t>
    </rPh>
    <phoneticPr fontId="3"/>
  </si>
  <si>
    <t>緑区</t>
    <rPh sb="0" eb="2">
      <t>ミドリク</t>
    </rPh>
    <phoneticPr fontId="3"/>
  </si>
  <si>
    <t>名東区</t>
    <rPh sb="0" eb="3">
      <t>メイトウク</t>
    </rPh>
    <phoneticPr fontId="3"/>
  </si>
  <si>
    <t>天白区</t>
    <rPh sb="0" eb="3">
      <t>テンパクク</t>
    </rPh>
    <phoneticPr fontId="3"/>
  </si>
  <si>
    <t>要指導医薬品・
一般用医薬品
取扱あり</t>
    <rPh sb="8" eb="11">
      <t>イッパンヨウ</t>
    </rPh>
    <rPh sb="11" eb="14">
      <t>イヤクヒン</t>
    </rPh>
    <rPh sb="15" eb="17">
      <t>トリアツカイ</t>
    </rPh>
    <phoneticPr fontId="1"/>
  </si>
  <si>
    <t>薬局マツモトキヨシ名古屋植田駅前店</t>
    <rPh sb="0" eb="2">
      <t>ヤッキョク</t>
    </rPh>
    <rPh sb="9" eb="12">
      <t>ナゴヤ</t>
    </rPh>
    <rPh sb="12" eb="14">
      <t>ウエダ</t>
    </rPh>
    <rPh sb="14" eb="15">
      <t>エキ</t>
    </rPh>
    <rPh sb="15" eb="16">
      <t>マエ</t>
    </rPh>
    <rPh sb="16" eb="17">
      <t>テン</t>
    </rPh>
    <phoneticPr fontId="3"/>
  </si>
  <si>
    <t>468-0051</t>
    <phoneticPr fontId="3"/>
  </si>
  <si>
    <t>植田1丁目1310番地</t>
    <rPh sb="0" eb="2">
      <t>ウエダ</t>
    </rPh>
    <rPh sb="3" eb="5">
      <t>チョウメ</t>
    </rPh>
    <rPh sb="9" eb="11">
      <t>バンチ</t>
    </rPh>
    <phoneticPr fontId="3"/>
  </si>
  <si>
    <t>052-801-2126</t>
    <phoneticPr fontId="3"/>
  </si>
  <si>
    <t>464-0026</t>
  </si>
  <si>
    <t>井上町78　1階</t>
    <rPh sb="0" eb="3">
      <t>イノウエチョウ</t>
    </rPh>
    <rPh sb="7" eb="8">
      <t>カイ</t>
    </rPh>
    <phoneticPr fontId="3"/>
  </si>
  <si>
    <t>080ｰ9388ｰ1437</t>
  </si>
  <si>
    <t>クリエイト薬局名古屋星が丘店</t>
    <rPh sb="5" eb="7">
      <t>ヤッキョク</t>
    </rPh>
    <rPh sb="7" eb="11">
      <t>ナゴヤホシ</t>
    </rPh>
    <rPh sb="12" eb="14">
      <t>オカテン</t>
    </rPh>
    <phoneticPr fontId="7"/>
  </si>
  <si>
    <t>052-789-0580</t>
    <phoneticPr fontId="3"/>
  </si>
  <si>
    <t>052-789-0581</t>
    <phoneticPr fontId="3"/>
  </si>
  <si>
    <t>萩山町二丁目1　瑞穂クリニックモール1F</t>
  </si>
  <si>
    <t>時間外対応電話番号
080-7753-8073</t>
  </si>
  <si>
    <t>日本調剤　瑞穂汐路薬局</t>
    <rPh sb="0" eb="2">
      <t>ニホン</t>
    </rPh>
    <rPh sb="2" eb="4">
      <t>チョウザイ</t>
    </rPh>
    <rPh sb="5" eb="7">
      <t>ミズホ</t>
    </rPh>
    <rPh sb="7" eb="9">
      <t>シオジ</t>
    </rPh>
    <rPh sb="9" eb="11">
      <t>ヤッキョク</t>
    </rPh>
    <phoneticPr fontId="3"/>
  </si>
  <si>
    <t>467-0011</t>
    <phoneticPr fontId="3"/>
  </si>
  <si>
    <t>052-846-8911</t>
    <phoneticPr fontId="3"/>
  </si>
  <si>
    <t>052-846-8915</t>
    <phoneticPr fontId="3"/>
  </si>
  <si>
    <t>052-746-0328</t>
    <phoneticPr fontId="3"/>
  </si>
  <si>
    <t>ネモフィラ薬局</t>
    <rPh sb="5" eb="7">
      <t>ヤッキョク</t>
    </rPh>
    <phoneticPr fontId="1"/>
  </si>
  <si>
    <t>塩入町５番3号　ヴァルムレッヘルンB室</t>
    <rPh sb="0" eb="2">
      <t>シオイリ</t>
    </rPh>
    <rPh sb="2" eb="3">
      <t>チョウ</t>
    </rPh>
    <rPh sb="4" eb="5">
      <t>バン</t>
    </rPh>
    <rPh sb="6" eb="7">
      <t>ゴウ</t>
    </rPh>
    <rPh sb="18" eb="19">
      <t>シツ</t>
    </rPh>
    <phoneticPr fontId="1"/>
  </si>
  <si>
    <t>052-618-8880</t>
  </si>
  <si>
    <t>052-618-8889</t>
  </si>
  <si>
    <t>070-1637-8880</t>
  </si>
  <si>
    <t>要指導など取扱あり</t>
    <rPh sb="0" eb="3">
      <t>ヨウシドウ</t>
    </rPh>
    <rPh sb="5" eb="6">
      <t>ト</t>
    </rPh>
    <rPh sb="6" eb="7">
      <t>アツカ</t>
    </rPh>
    <phoneticPr fontId="1"/>
  </si>
  <si>
    <t>検査キット販売あり</t>
    <rPh sb="0" eb="2">
      <t>ケンサ</t>
    </rPh>
    <rPh sb="5" eb="7">
      <t>ハンバイ</t>
    </rPh>
    <phoneticPr fontId="1"/>
  </si>
  <si>
    <t>458-0847</t>
  </si>
  <si>
    <t>緑区</t>
    <rPh sb="0" eb="1">
      <t>ミドリ</t>
    </rPh>
    <rPh sb="1" eb="2">
      <t>ク</t>
    </rPh>
    <phoneticPr fontId="1"/>
  </si>
  <si>
    <t>浦里五丁目153番地</t>
    <rPh sb="0" eb="2">
      <t>ウラサト</t>
    </rPh>
    <rPh sb="2" eb="3">
      <t>5</t>
    </rPh>
    <rPh sb="3" eb="5">
      <t>チョウメ</t>
    </rPh>
    <rPh sb="8" eb="10">
      <t>バンチ</t>
    </rPh>
    <phoneticPr fontId="1"/>
  </si>
  <si>
    <t>052-629-7677</t>
  </si>
  <si>
    <t>052-621-1988</t>
  </si>
  <si>
    <t>スギ薬局 浦里店</t>
    <rPh sb="2" eb="4">
      <t>ヤッキョク</t>
    </rPh>
    <rPh sb="5" eb="7">
      <t>ウラサト</t>
    </rPh>
    <rPh sb="7" eb="8">
      <t>テン</t>
    </rPh>
    <phoneticPr fontId="1"/>
  </si>
  <si>
    <t>ウエルシア薬局天白高坂店</t>
  </si>
  <si>
    <t>ウエルシア薬局名古屋左京山店</t>
  </si>
  <si>
    <t>052-629-5186</t>
  </si>
  <si>
    <t>052-629-5187</t>
  </si>
  <si>
    <t>新型コロナウィルス_x000D_
検査キット販売</t>
  </si>
  <si>
    <t>要指導医薬品・
一般用医薬品の
取扱あり</t>
    <phoneticPr fontId="3"/>
  </si>
  <si>
    <t>ウエルシア薬局名古屋法華西町店</t>
  </si>
  <si>
    <t>052-365-2320</t>
  </si>
  <si>
    <t>052-365-2321</t>
  </si>
  <si>
    <t>あいりす調剤薬局</t>
    <rPh sb="4" eb="6">
      <t>チョウザイ</t>
    </rPh>
    <rPh sb="6" eb="8">
      <t>ヤッキョク</t>
    </rPh>
    <phoneticPr fontId="1"/>
  </si>
  <si>
    <t>461ｰ0022</t>
  </si>
  <si>
    <t>萩山町2丁目1　1階</t>
    <rPh sb="0" eb="3">
      <t>ハギヤマチョウ</t>
    </rPh>
    <rPh sb="4" eb="6">
      <t>チョウメ</t>
    </rPh>
    <rPh sb="9" eb="10">
      <t>カイ</t>
    </rPh>
    <phoneticPr fontId="1"/>
  </si>
  <si>
    <t>052-918-2102</t>
  </si>
  <si>
    <t>052-918-2103</t>
  </si>
  <si>
    <t>届出あり（申請中）</t>
    <rPh sb="0" eb="1">
      <t>トド</t>
    </rPh>
    <rPh sb="1" eb="2">
      <t>デ</t>
    </rPh>
    <rPh sb="5" eb="7">
      <t>シンセイ</t>
    </rPh>
    <rPh sb="7" eb="8">
      <t>チュウ</t>
    </rPh>
    <phoneticPr fontId="1"/>
  </si>
  <si>
    <t>要指導医薬品
取扱あり</t>
    <rPh sb="0" eb="1">
      <t>ヨウ</t>
    </rPh>
    <rPh sb="1" eb="3">
      <t>シドウ</t>
    </rPh>
    <rPh sb="3" eb="6">
      <t>イヤクヒン</t>
    </rPh>
    <rPh sb="7" eb="8">
      <t>ト</t>
    </rPh>
    <rPh sb="8" eb="9">
      <t>アツカ</t>
    </rPh>
    <phoneticPr fontId="1"/>
  </si>
  <si>
    <t>取扱いなし</t>
    <rPh sb="0" eb="2">
      <t>トリアツカ</t>
    </rPh>
    <phoneticPr fontId="1"/>
  </si>
  <si>
    <t>ウエルシア薬局名古屋十一屋店</t>
  </si>
  <si>
    <t xml:space="preserve">455-0831 </t>
  </si>
  <si>
    <t>052-398-5592</t>
  </si>
  <si>
    <t>052-389-5593</t>
  </si>
  <si>
    <t>要指導医薬品_x000D_
取扱あり</t>
  </si>
  <si>
    <t>時間外対応電話番号
080-3590-3239</t>
    <phoneticPr fontId="3"/>
  </si>
  <si>
    <t>ウエルシア薬局名古屋上志段味店</t>
    <rPh sb="5" eb="7">
      <t>ヤッキョク</t>
    </rPh>
    <rPh sb="7" eb="15">
      <t>ナゴヤカミシダミテン</t>
    </rPh>
    <phoneticPr fontId="1"/>
  </si>
  <si>
    <t>大字上志段味字所下1047-1</t>
    <rPh sb="0" eb="2">
      <t>オオアザ</t>
    </rPh>
    <rPh sb="2" eb="6">
      <t>カミシダミ</t>
    </rPh>
    <rPh sb="6" eb="7">
      <t>アザ</t>
    </rPh>
    <rPh sb="7" eb="9">
      <t>トコロゲ</t>
    </rPh>
    <phoneticPr fontId="1"/>
  </si>
  <si>
    <t>時間外対応電話番号
052-739-0704</t>
  </si>
  <si>
    <t>052-739-0704</t>
    <phoneticPr fontId="3"/>
  </si>
  <si>
    <t>052-739-0705</t>
    <phoneticPr fontId="3"/>
  </si>
  <si>
    <t>ライム薬局</t>
  </si>
  <si>
    <t>徳重一丁目1415番地2</t>
  </si>
  <si>
    <t>時間外対応電話番号_x000D_
080-6818-3227</t>
  </si>
  <si>
    <t>要指導医薬品取扱あり, 一般用医薬品取扱あり</t>
  </si>
  <si>
    <t>一般用SARSコロナウイルス抗原・インフルエンザウイルス抗原キット</t>
  </si>
  <si>
    <t>052-746-0231</t>
    <phoneticPr fontId="3"/>
  </si>
  <si>
    <t>トヨミ薬局神沢店</t>
  </si>
  <si>
    <t>神沢1-310</t>
  </si>
  <si>
    <t>090-3447-9571</t>
  </si>
  <si>
    <t>要指導医薬品取扱あり, 一般用医薬品取扱あり</t>
    <phoneticPr fontId="3"/>
  </si>
  <si>
    <t>ウエルシア薬局
名古屋森孝店</t>
    <rPh sb="5" eb="7">
      <t>ヤッキョク</t>
    </rPh>
    <rPh sb="8" eb="14">
      <t>ナゴヤモリタカテン</t>
    </rPh>
    <phoneticPr fontId="1"/>
  </si>
  <si>
    <t>463-0035</t>
  </si>
  <si>
    <t>森孝1-501</t>
    <rPh sb="0" eb="2">
      <t>モリタカ</t>
    </rPh>
    <phoneticPr fontId="1"/>
  </si>
  <si>
    <t>052-769-6360</t>
  </si>
  <si>
    <t>052-769-6361</t>
  </si>
  <si>
    <t>451-0014</t>
  </si>
  <si>
    <t>西区</t>
    <rPh sb="0" eb="2">
      <t>ニシク</t>
    </rPh>
    <phoneticPr fontId="1"/>
  </si>
  <si>
    <t>又穂店1丁目76</t>
    <rPh sb="0" eb="3">
      <t>マタホテン</t>
    </rPh>
    <rPh sb="4" eb="6">
      <t>チョウメ</t>
    </rPh>
    <phoneticPr fontId="1"/>
  </si>
  <si>
    <t>取扱あり</t>
    <rPh sb="0" eb="1">
      <t>ト</t>
    </rPh>
    <rPh sb="1" eb="2">
      <t>アツカ</t>
    </rPh>
    <phoneticPr fontId="1"/>
  </si>
  <si>
    <t>新型コロナウィルス検査キット販売</t>
    <rPh sb="9" eb="11">
      <t>ケンサ</t>
    </rPh>
    <rPh sb="14" eb="16">
      <t>ハンバイ</t>
    </rPh>
    <phoneticPr fontId="1"/>
  </si>
  <si>
    <t>451-0041</t>
  </si>
  <si>
    <t>幅下1丁目11-20</t>
    <rPh sb="0" eb="2">
      <t>ハバシタ</t>
    </rPh>
    <rPh sb="3" eb="5">
      <t>チョウメ</t>
    </rPh>
    <phoneticPr fontId="1"/>
  </si>
  <si>
    <t>届出あり</t>
    <rPh sb="0" eb="2">
      <t>トドケデ</t>
    </rPh>
    <phoneticPr fontId="1"/>
  </si>
  <si>
    <t>052-908-5063</t>
    <phoneticPr fontId="3"/>
  </si>
  <si>
    <t>052-526-5137</t>
    <phoneticPr fontId="3"/>
  </si>
  <si>
    <t>052-526-5138</t>
    <phoneticPr fontId="3"/>
  </si>
  <si>
    <t>052-908-5064</t>
    <phoneticPr fontId="3"/>
  </si>
  <si>
    <t>ウエルシア薬局名古屋野並店</t>
  </si>
  <si>
    <t>468-0045</t>
  </si>
  <si>
    <t>野並2-444　1階</t>
  </si>
  <si>
    <t>052-846-3285</t>
  </si>
  <si>
    <t>052-846-3286</t>
  </si>
  <si>
    <t>468-0046</t>
  </si>
  <si>
    <t>052-848-8800</t>
  </si>
  <si>
    <t>052-848-8801</t>
  </si>
  <si>
    <t>ビー・アンド・ディー調剤薬局野並店</t>
    <phoneticPr fontId="7"/>
  </si>
  <si>
    <t>天白区</t>
    <phoneticPr fontId="7"/>
  </si>
  <si>
    <t>古川町158番地　野並メディカルステーション1階</t>
    <phoneticPr fontId="7"/>
  </si>
  <si>
    <t>届出あり</t>
    <phoneticPr fontId="7"/>
  </si>
  <si>
    <t>要指導医薬品_x000D_
取扱あり</t>
    <phoneticPr fontId="7"/>
  </si>
  <si>
    <t>新型コロナウィルス_x000D_
検査キット販売</t>
    <phoneticPr fontId="7"/>
  </si>
  <si>
    <t>○</t>
    <phoneticPr fontId="7"/>
  </si>
  <si>
    <t>時間外対応電話番号
090-8490-1073</t>
    <phoneticPr fontId="14"/>
  </si>
  <si>
    <t>052-623-2508</t>
    <phoneticPr fontId="7"/>
  </si>
  <si>
    <t>ツルハ薬局 浅間町店</t>
    <rPh sb="3" eb="5">
      <t>ヤッキョク</t>
    </rPh>
    <rPh sb="6" eb="8">
      <t>アサマ</t>
    </rPh>
    <rPh sb="8" eb="9">
      <t>マチ</t>
    </rPh>
    <rPh sb="9" eb="10">
      <t>テン</t>
    </rPh>
    <phoneticPr fontId="1"/>
  </si>
  <si>
    <t>時間外対応電話番号
052ｰ918－2102（自動転送）</t>
    <rPh sb="23" eb="25">
      <t>ジドウ</t>
    </rPh>
    <rPh sb="25" eb="27">
      <t>テンソウ</t>
    </rPh>
    <phoneticPr fontId="1"/>
  </si>
  <si>
    <t>時間外対応電話番号
080-3521-5072</t>
    <phoneticPr fontId="7"/>
  </si>
  <si>
    <t>さくらの木薬局</t>
  </si>
  <si>
    <t>467-0803</t>
  </si>
  <si>
    <t>中山町1-19-1 1F</t>
  </si>
  <si>
    <t>052-680-7831</t>
  </si>
  <si>
    <t>052-680-7832</t>
  </si>
  <si>
    <t>新型コロナウィルス
インフルエンザウイルス
検査キット販売</t>
  </si>
  <si>
    <t>庄内緑地薬局</t>
  </si>
  <si>
    <t>452-0805</t>
  </si>
  <si>
    <t>市場木町325</t>
  </si>
  <si>
    <t>052-325-7252</t>
  </si>
  <si>
    <t>052-25-7262</t>
  </si>
  <si>
    <t>時間外対応電話番号
090-8955-2647</t>
  </si>
  <si>
    <t>取扱あり</t>
  </si>
  <si>
    <t>新型コロナ・インフルエンザ検査キット</t>
  </si>
  <si>
    <t>すずらん薬局</t>
    <rPh sb="4" eb="6">
      <t>ヤッキョク</t>
    </rPh>
    <phoneticPr fontId="3"/>
  </si>
  <si>
    <t>港栄4-2-4　マリンビル2階</t>
    <rPh sb="0" eb="2">
      <t>コウエイ</t>
    </rPh>
    <rPh sb="14" eb="15">
      <t>カイ</t>
    </rPh>
    <phoneticPr fontId="3"/>
  </si>
  <si>
    <t>455-0015</t>
    <phoneticPr fontId="3"/>
  </si>
  <si>
    <t>052-364-8231</t>
    <phoneticPr fontId="7"/>
  </si>
  <si>
    <t>052-364-8232</t>
    <phoneticPr fontId="7"/>
  </si>
  <si>
    <t>要指導医薬品
取扱あり</t>
    <rPh sb="7" eb="9">
      <t>トリアツカ</t>
    </rPh>
    <phoneticPr fontId="1"/>
  </si>
  <si>
    <t>新型コロナウィルス
検査キット販売</t>
    <rPh sb="10" eb="12">
      <t>ケンサ</t>
    </rPh>
    <rPh sb="15" eb="17">
      <t>ハンバイ</t>
    </rPh>
    <phoneticPr fontId="1"/>
  </si>
  <si>
    <t>ウエルシア薬局イオンタウン有松店</t>
    <rPh sb="5" eb="7">
      <t>ヤッキョク</t>
    </rPh>
    <rPh sb="13" eb="16">
      <t>アリマツテン</t>
    </rPh>
    <phoneticPr fontId="3"/>
  </si>
  <si>
    <t>458-0824</t>
  </si>
  <si>
    <t>鳴海町字有松裏200</t>
    <rPh sb="0" eb="3">
      <t>ナルミチョウ</t>
    </rPh>
    <rPh sb="3" eb="4">
      <t>ジ</t>
    </rPh>
    <rPh sb="4" eb="7">
      <t>アリマツウラ</t>
    </rPh>
    <phoneticPr fontId="3"/>
  </si>
  <si>
    <t>052-626-1021</t>
  </si>
  <si>
    <t>052-626-1022</t>
  </si>
  <si>
    <t>ウエルシア薬局名古屋左京山店にて対応
連絡先：052-629-5186</t>
    <rPh sb="5" eb="7">
      <t>ヤッキョク</t>
    </rPh>
    <rPh sb="7" eb="10">
      <t>ナゴヤ</t>
    </rPh>
    <rPh sb="10" eb="14">
      <t>サキョウヤマテン</t>
    </rPh>
    <rPh sb="16" eb="18">
      <t>タイオウ</t>
    </rPh>
    <rPh sb="19" eb="22">
      <t>レンラクサキ</t>
    </rPh>
    <phoneticPr fontId="3"/>
  </si>
  <si>
    <t>要指導医薬品
取扱あり</t>
    <rPh sb="7" eb="9">
      <t>トリアツカイ</t>
    </rPh>
    <phoneticPr fontId="3"/>
  </si>
  <si>
    <t>げんき堂薬局 滝ノ水店</t>
    <phoneticPr fontId="3"/>
  </si>
  <si>
    <t>052-893-5678</t>
  </si>
  <si>
    <t>052-893-5011</t>
  </si>
  <si>
    <t>届出なし</t>
    <rPh sb="0" eb="1">
      <t>トドケ</t>
    </rPh>
    <rPh sb="1" eb="2">
      <t>デ</t>
    </rPh>
    <phoneticPr fontId="1"/>
  </si>
  <si>
    <t>要指導医薬品
取扱なし</t>
    <rPh sb="7" eb="9">
      <t>トリアツカイ</t>
    </rPh>
    <phoneticPr fontId="1"/>
  </si>
  <si>
    <t>新型コロナウィルス
検査キット販売なし</t>
    <rPh sb="0" eb="2">
      <t>シンガタ</t>
    </rPh>
    <phoneticPr fontId="1"/>
  </si>
  <si>
    <t>滝ノ水4-1517</t>
    <rPh sb="0" eb="1">
      <t>タキ</t>
    </rPh>
    <rPh sb="2" eb="3">
      <t>ミズ</t>
    </rPh>
    <phoneticPr fontId="1"/>
  </si>
  <si>
    <t>しょうなん調剤薬局 瀬古店</t>
  </si>
  <si>
    <t>463-0090</t>
  </si>
  <si>
    <t>瀬古東3-140</t>
  </si>
  <si>
    <t>052-758-4797</t>
  </si>
  <si>
    <t>052-758-4798</t>
  </si>
  <si>
    <t>調剤薬局ツルハドラッグ又穂店</t>
    <rPh sb="0" eb="4">
      <t>チョウザイヤッキョク</t>
    </rPh>
    <rPh sb="11" eb="12">
      <t>マタ</t>
    </rPh>
    <rPh sb="12" eb="13">
      <t>ホ</t>
    </rPh>
    <rPh sb="13" eb="14">
      <t>テン</t>
    </rPh>
    <phoneticPr fontId="1"/>
  </si>
  <si>
    <t>要指導医薬品17品目、一般用医薬品67品目　取扱あり</t>
    <rPh sb="0" eb="3">
      <t>ヨウシドウ</t>
    </rPh>
    <rPh sb="3" eb="6">
      <t>イヤクヒン</t>
    </rPh>
    <rPh sb="8" eb="10">
      <t>ヒンモク</t>
    </rPh>
    <rPh sb="11" eb="13">
      <t>イッパン</t>
    </rPh>
    <rPh sb="13" eb="14">
      <t>ヨウ</t>
    </rPh>
    <rPh sb="14" eb="16">
      <t>イヤク</t>
    </rPh>
    <rPh sb="16" eb="17">
      <t>ヒン</t>
    </rPh>
    <rPh sb="19" eb="21">
      <t>ヒンモク</t>
    </rPh>
    <rPh sb="22" eb="24">
      <t>トリアツカイ</t>
    </rPh>
    <phoneticPr fontId="1"/>
  </si>
  <si>
    <t>小幡ヶ原薬局</t>
    <rPh sb="0" eb="6">
      <t>オバタガハラヤッキョク</t>
    </rPh>
    <phoneticPr fontId="1"/>
  </si>
  <si>
    <t>463-0011</t>
  </si>
  <si>
    <t>小幡2丁目4番12号</t>
    <rPh sb="0" eb="2">
      <t>オバタ</t>
    </rPh>
    <rPh sb="3" eb="5">
      <t>チョウメ</t>
    </rPh>
    <rPh sb="6" eb="7">
      <t>バン</t>
    </rPh>
    <rPh sb="9" eb="10">
      <t>ゴウ</t>
    </rPh>
    <phoneticPr fontId="1"/>
  </si>
  <si>
    <t>時間外転送あり</t>
    <rPh sb="0" eb="2">
      <t>ジカン</t>
    </rPh>
    <rPh sb="2" eb="3">
      <t>ガイ</t>
    </rPh>
    <rPh sb="3" eb="5">
      <t>テンソウ</t>
    </rPh>
    <phoneticPr fontId="1"/>
  </si>
  <si>
    <t>052-768-5861</t>
    <phoneticPr fontId="7"/>
  </si>
  <si>
    <t>052-768-5862</t>
    <phoneticPr fontId="7"/>
  </si>
  <si>
    <t>〒</t>
  </si>
  <si>
    <t>薬局住所</t>
  </si>
  <si>
    <t>TEL</t>
  </si>
  <si>
    <t>FAX</t>
  </si>
  <si>
    <t>住所まとめ</t>
    <rPh sb="0" eb="2">
      <t>ジュウショ</t>
    </rPh>
    <phoneticPr fontId="3"/>
  </si>
  <si>
    <t>サンドラッグ中小田井薬局</t>
    <rPh sb="6" eb="10">
      <t>ナカオタイ</t>
    </rPh>
    <rPh sb="10" eb="12">
      <t>ヤッキョク</t>
    </rPh>
    <phoneticPr fontId="4"/>
  </si>
  <si>
    <t>452-0822</t>
  </si>
  <si>
    <t>中小田井4-321</t>
  </si>
  <si>
    <t>届出あり</t>
    <rPh sb="0" eb="1">
      <t>トドケ</t>
    </rPh>
    <rPh sb="1" eb="2">
      <t>デ</t>
    </rPh>
    <phoneticPr fontId="4"/>
  </si>
  <si>
    <t>要指導医薬品・一般用医薬品
取扱あり</t>
    <rPh sb="7" eb="10">
      <t>イッパンヨウ</t>
    </rPh>
    <rPh sb="10" eb="13">
      <t>イヤクヒン</t>
    </rPh>
    <rPh sb="14" eb="16">
      <t>トリアツカイ</t>
    </rPh>
    <phoneticPr fontId="4"/>
  </si>
  <si>
    <t>新型コロナウィルス
検査キット販売</t>
    <rPh sb="0" eb="2">
      <t>シンガタ</t>
    </rPh>
    <phoneticPr fontId="4"/>
  </si>
  <si>
    <t xml:space="preserve">052-508-9573 </t>
    <phoneticPr fontId="7"/>
  </si>
  <si>
    <t>入金日</t>
    <rPh sb="0" eb="3">
      <t>ニュウキンビ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</si>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</sst>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 Mediu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5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>
      <alignment vertical="center"/>
    </xf>
    <xf numFmtId="0" fontId="17" fillId="0" borderId="0">
      <alignment vertical="center"/>
    </xf>
    <xf numFmtId="0" fontId="18" fillId="0" borderId="0"/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3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57" fontId="20" fillId="0" borderId="0" xfId="0" applyNumberFormat="1" applyFont="1">
      <alignment vertical="center"/>
    </xf>
    <xf numFmtId="57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</cellXfs>
  <cellStyles count="8">
    <cellStyle name="0,0_x000d__x000a_NA_x000d__x000a_" xfId="1" xr:uid="{3C7FE2EE-9BF6-4F47-8042-CF72371469E0}"/>
    <cellStyle name="Excel Built-in Normal" xfId="6" xr:uid="{EAEA19DC-5473-471E-B183-2ACCBF4F5B1E}"/>
    <cellStyle name="ハイパーリンク 2" xfId="3" xr:uid="{84660252-E9DE-4153-AFB4-3F8CB2A26ECB}"/>
    <cellStyle name="標準" xfId="0" builtinId="0"/>
    <cellStyle name="標準 2" xfId="2" xr:uid="{0335B327-2B4D-4583-B9CD-2E412DFB9A93}"/>
    <cellStyle name="標準 3" xfId="5" xr:uid="{0F7839D2-DDAE-4F27-8488-6DCF3253A2FF}"/>
    <cellStyle name="標準 4" xfId="4" xr:uid="{B1D5F2BF-6B63-4A06-A1F7-404FD0F9386C}"/>
    <cellStyle name="標準 5" xfId="7" xr:uid="{712CE10E-AE35-4FE9-8889-5FD0A0EA9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23B7-6AA2-4893-AC40-C1DB48E3E0EB}">
  <sheetPr>
    <pageSetUpPr fitToPage="1"/>
  </sheetPr>
  <dimension ref="A1:V103"/>
  <sheetViews>
    <sheetView tabSelected="1" view="pageBreakPreview" zoomScale="90" zoomScaleNormal="76" zoomScaleSheetLayoutView="90" workbookViewId="0">
      <pane xSplit="2" ySplit="3" topLeftCell="I91" activePane="bottomRight" state="frozen"/>
      <selection activeCell="B15" sqref="B15"/>
      <selection pane="topRight" activeCell="B15" sqref="B15"/>
      <selection pane="bottomLeft" activeCell="B15" sqref="B15"/>
      <selection pane="bottomRight" activeCell="A95" sqref="A95:XFD95"/>
    </sheetView>
  </sheetViews>
  <sheetFormatPr defaultRowHeight="18.75" x14ac:dyDescent="0.4"/>
  <cols>
    <col min="1" max="1" width="9" style="1"/>
    <col min="2" max="2" width="28" style="1" customWidth="1"/>
    <col min="3" max="3" width="10.625" style="3" customWidth="1"/>
    <col min="4" max="4" width="10.625" style="1" customWidth="1"/>
    <col min="5" max="5" width="35.625" style="1" customWidth="1"/>
    <col min="6" max="7" width="10.625" style="1" customWidth="1"/>
    <col min="8" max="8" width="16.375" style="2" customWidth="1"/>
    <col min="9" max="9" width="27.125" style="1" customWidth="1"/>
    <col min="10" max="10" width="24.625" style="1" customWidth="1"/>
    <col min="11" max="11" width="14.25" style="2" customWidth="1"/>
    <col min="12" max="12" width="16" style="1" customWidth="1"/>
    <col min="13" max="13" width="18.125" style="1" customWidth="1"/>
    <col min="14" max="14" width="13.125" style="2" customWidth="1"/>
    <col min="15" max="15" width="14.625" style="2" customWidth="1"/>
    <col min="16" max="16" width="16" style="2" customWidth="1"/>
    <col min="17" max="17" width="18.125" style="2" customWidth="1"/>
    <col min="18" max="18" width="14.875" style="2" customWidth="1"/>
    <col min="19" max="19" width="14.75" style="2" customWidth="1"/>
    <col min="20" max="16384" width="9" style="1"/>
  </cols>
  <sheetData>
    <row r="1" spans="1:19" s="27" customFormat="1" ht="31.5" customHeight="1" x14ac:dyDescent="0.4">
      <c r="B1" s="27" t="s">
        <v>225</v>
      </c>
      <c r="C1" s="29"/>
      <c r="H1" s="28"/>
      <c r="K1" s="28"/>
      <c r="N1" s="28"/>
      <c r="O1" s="28"/>
      <c r="P1" s="28"/>
      <c r="Q1" s="28"/>
      <c r="R1" s="28"/>
      <c r="S1" s="28"/>
    </row>
    <row r="2" spans="1:19" s="26" customFormat="1" ht="19.5" x14ac:dyDescent="0.4">
      <c r="B2" s="45" t="s">
        <v>224</v>
      </c>
      <c r="C2" s="45"/>
      <c r="D2" s="45"/>
      <c r="E2" s="45"/>
      <c r="F2" s="45"/>
      <c r="G2" s="45"/>
      <c r="H2" s="45" t="s">
        <v>223</v>
      </c>
      <c r="I2" s="45"/>
      <c r="J2" s="45" t="s">
        <v>222</v>
      </c>
      <c r="K2" s="45"/>
      <c r="L2" s="45"/>
      <c r="M2" s="45"/>
      <c r="N2" s="45" t="s">
        <v>221</v>
      </c>
      <c r="O2" s="45"/>
      <c r="P2" s="45"/>
      <c r="Q2" s="45"/>
      <c r="R2" s="45"/>
      <c r="S2" s="45"/>
    </row>
    <row r="3" spans="1:19" ht="80.099999999999994" customHeight="1" x14ac:dyDescent="0.4">
      <c r="B3" s="22" t="s">
        <v>220</v>
      </c>
      <c r="C3" s="25" t="s">
        <v>219</v>
      </c>
      <c r="D3" s="24" t="s">
        <v>218</v>
      </c>
      <c r="E3" s="23" t="s">
        <v>217</v>
      </c>
      <c r="F3" s="22" t="s">
        <v>216</v>
      </c>
      <c r="G3" s="22" t="s">
        <v>215</v>
      </c>
      <c r="H3" s="4" t="s">
        <v>214</v>
      </c>
      <c r="I3" s="5" t="s">
        <v>213</v>
      </c>
      <c r="J3" s="5" t="s">
        <v>212</v>
      </c>
      <c r="K3" s="4" t="s">
        <v>211</v>
      </c>
      <c r="L3" s="5" t="s">
        <v>210</v>
      </c>
      <c r="M3" s="5" t="s">
        <v>209</v>
      </c>
      <c r="N3" s="4" t="s">
        <v>208</v>
      </c>
      <c r="O3" s="4" t="s">
        <v>207</v>
      </c>
      <c r="P3" s="4" t="s">
        <v>206</v>
      </c>
      <c r="Q3" s="4" t="s">
        <v>205</v>
      </c>
      <c r="R3" s="4" t="s">
        <v>204</v>
      </c>
      <c r="S3" s="4" t="s">
        <v>203</v>
      </c>
    </row>
    <row r="4" spans="1:19" s="9" customFormat="1" ht="56.25" x14ac:dyDescent="0.4">
      <c r="A4" s="9" t="str">
        <f>D4&amp;COUNTIF($D$1:D4,D4)</f>
        <v>千種区1</v>
      </c>
      <c r="B4" s="5" t="s">
        <v>202</v>
      </c>
      <c r="C4" s="8" t="s">
        <v>201</v>
      </c>
      <c r="D4" s="10" t="s">
        <v>180</v>
      </c>
      <c r="E4" s="6" t="s">
        <v>288</v>
      </c>
      <c r="F4" s="5" t="s">
        <v>314</v>
      </c>
      <c r="G4" s="5" t="s">
        <v>315</v>
      </c>
      <c r="H4" s="4" t="s">
        <v>0</v>
      </c>
      <c r="I4" s="5" t="s">
        <v>302</v>
      </c>
      <c r="J4" s="5" t="s">
        <v>4</v>
      </c>
      <c r="K4" s="4" t="s">
        <v>0</v>
      </c>
      <c r="L4" s="5" t="s">
        <v>3</v>
      </c>
      <c r="M4" s="5" t="s">
        <v>2</v>
      </c>
      <c r="N4" s="4" t="s">
        <v>0</v>
      </c>
      <c r="O4" s="4" t="s">
        <v>0</v>
      </c>
      <c r="P4" s="4" t="s">
        <v>1</v>
      </c>
      <c r="Q4" s="4" t="s">
        <v>1</v>
      </c>
      <c r="R4" s="4" t="s">
        <v>0</v>
      </c>
      <c r="S4" s="4" t="s">
        <v>0</v>
      </c>
    </row>
    <row r="5" spans="1:19" s="9" customFormat="1" ht="37.5" x14ac:dyDescent="0.4">
      <c r="A5" s="9" t="str">
        <f>D5&amp;COUNTIF($D$1:D5,D5)</f>
        <v>千種区2</v>
      </c>
      <c r="B5" s="5" t="s">
        <v>463</v>
      </c>
      <c r="C5" s="8" t="s">
        <v>200</v>
      </c>
      <c r="D5" s="10" t="s">
        <v>192</v>
      </c>
      <c r="E5" s="6" t="s">
        <v>199</v>
      </c>
      <c r="F5" s="5" t="s">
        <v>316</v>
      </c>
      <c r="G5" s="5" t="s">
        <v>317</v>
      </c>
      <c r="H5" s="4" t="s">
        <v>1</v>
      </c>
      <c r="I5" s="5"/>
      <c r="J5" s="5" t="s">
        <v>4</v>
      </c>
      <c r="K5" s="4" t="s">
        <v>0</v>
      </c>
      <c r="L5" s="5" t="s">
        <v>27</v>
      </c>
      <c r="M5" s="5" t="s">
        <v>9</v>
      </c>
      <c r="N5" s="4" t="s">
        <v>1</v>
      </c>
      <c r="O5" s="4" t="s">
        <v>0</v>
      </c>
      <c r="P5" s="4" t="s">
        <v>0</v>
      </c>
      <c r="Q5" s="4" t="s">
        <v>1</v>
      </c>
      <c r="R5" s="4" t="s">
        <v>0</v>
      </c>
      <c r="S5" s="4" t="s">
        <v>0</v>
      </c>
    </row>
    <row r="6" spans="1:19" s="9" customFormat="1" ht="37.5" x14ac:dyDescent="0.4">
      <c r="A6" s="9" t="str">
        <f>D6&amp;COUNTIF($D$1:D6,D6)</f>
        <v>千種区3</v>
      </c>
      <c r="B6" s="5" t="s">
        <v>543</v>
      </c>
      <c r="C6" s="8" t="s">
        <v>540</v>
      </c>
      <c r="D6" s="10" t="s">
        <v>192</v>
      </c>
      <c r="E6" s="6" t="s">
        <v>541</v>
      </c>
      <c r="F6" s="5" t="s">
        <v>544</v>
      </c>
      <c r="G6" s="5" t="s">
        <v>545</v>
      </c>
      <c r="H6" s="4" t="s">
        <v>0</v>
      </c>
      <c r="I6" s="5" t="s">
        <v>542</v>
      </c>
      <c r="J6" s="5" t="s">
        <v>133</v>
      </c>
      <c r="K6" s="4" t="s">
        <v>0</v>
      </c>
      <c r="L6" s="5" t="s">
        <v>27</v>
      </c>
      <c r="M6" s="5" t="s">
        <v>9</v>
      </c>
      <c r="N6" s="4" t="s">
        <v>0</v>
      </c>
      <c r="O6" s="4" t="s">
        <v>0</v>
      </c>
      <c r="P6" s="4" t="s">
        <v>0</v>
      </c>
      <c r="Q6" s="4" t="s">
        <v>1</v>
      </c>
      <c r="R6" s="4" t="s">
        <v>0</v>
      </c>
      <c r="S6" s="4" t="s">
        <v>0</v>
      </c>
    </row>
    <row r="7" spans="1:19" s="9" customFormat="1" ht="56.25" x14ac:dyDescent="0.4">
      <c r="A7" s="9" t="str">
        <f>D7&amp;COUNTIF($D$1:D7,D7)</f>
        <v>千種区4</v>
      </c>
      <c r="B7" s="5" t="s">
        <v>189</v>
      </c>
      <c r="C7" s="11" t="s">
        <v>188</v>
      </c>
      <c r="D7" s="10" t="s">
        <v>180</v>
      </c>
      <c r="E7" s="6" t="s">
        <v>290</v>
      </c>
      <c r="F7" s="5" t="s">
        <v>320</v>
      </c>
      <c r="G7" s="5" t="s">
        <v>321</v>
      </c>
      <c r="H7" s="4" t="s">
        <v>0</v>
      </c>
      <c r="I7" s="5" t="s">
        <v>187</v>
      </c>
      <c r="J7" s="5" t="s">
        <v>11</v>
      </c>
      <c r="K7" s="4" t="s">
        <v>0</v>
      </c>
      <c r="L7" s="5" t="s">
        <v>171</v>
      </c>
      <c r="M7" s="5" t="s">
        <v>9</v>
      </c>
      <c r="N7" s="4" t="s">
        <v>0</v>
      </c>
      <c r="O7" s="4" t="s">
        <v>0</v>
      </c>
      <c r="P7" s="4" t="s">
        <v>1</v>
      </c>
      <c r="Q7" s="4" t="s">
        <v>1</v>
      </c>
      <c r="R7" s="4" t="s">
        <v>1</v>
      </c>
      <c r="S7" s="4" t="s">
        <v>0</v>
      </c>
    </row>
    <row r="8" spans="1:19" s="9" customFormat="1" ht="93.75" x14ac:dyDescent="0.4">
      <c r="A8" s="9" t="str">
        <f>D8&amp;COUNTIF($D$1:D8,D8)</f>
        <v>千種区5</v>
      </c>
      <c r="B8" s="5" t="s">
        <v>465</v>
      </c>
      <c r="C8" s="8" t="s">
        <v>184</v>
      </c>
      <c r="D8" s="10" t="s">
        <v>180</v>
      </c>
      <c r="E8" s="6" t="s">
        <v>183</v>
      </c>
      <c r="F8" s="5" t="s">
        <v>324</v>
      </c>
      <c r="G8" s="5" t="s">
        <v>325</v>
      </c>
      <c r="H8" s="4" t="s">
        <v>0</v>
      </c>
      <c r="I8" s="5" t="s">
        <v>182</v>
      </c>
      <c r="J8" s="5" t="s">
        <v>4</v>
      </c>
      <c r="K8" s="4" t="s">
        <v>0</v>
      </c>
      <c r="L8" s="5" t="s">
        <v>3</v>
      </c>
      <c r="M8" s="5" t="s">
        <v>138</v>
      </c>
      <c r="N8" s="4" t="s">
        <v>0</v>
      </c>
      <c r="O8" s="4" t="s">
        <v>0</v>
      </c>
      <c r="P8" s="4" t="s">
        <v>0</v>
      </c>
      <c r="Q8" s="4" t="s">
        <v>1</v>
      </c>
      <c r="R8" s="4" t="s">
        <v>0</v>
      </c>
      <c r="S8" s="4" t="s">
        <v>0</v>
      </c>
    </row>
    <row r="9" spans="1:19" s="9" customFormat="1" ht="93.75" x14ac:dyDescent="0.4">
      <c r="A9" s="9" t="str">
        <f>D9&amp;COUNTIF($D$1:D9,D9)</f>
        <v>千種区6</v>
      </c>
      <c r="B9" s="5" t="s">
        <v>466</v>
      </c>
      <c r="C9" s="8" t="s">
        <v>181</v>
      </c>
      <c r="D9" s="10" t="s">
        <v>180</v>
      </c>
      <c r="E9" s="6" t="s">
        <v>179</v>
      </c>
      <c r="F9" s="5" t="s">
        <v>326</v>
      </c>
      <c r="G9" s="5" t="s">
        <v>327</v>
      </c>
      <c r="H9" s="4" t="s">
        <v>0</v>
      </c>
      <c r="I9" s="5" t="s">
        <v>178</v>
      </c>
      <c r="J9" s="5" t="s">
        <v>4</v>
      </c>
      <c r="K9" s="4" t="s">
        <v>0</v>
      </c>
      <c r="L9" s="5" t="s">
        <v>3</v>
      </c>
      <c r="M9" s="5" t="s">
        <v>138</v>
      </c>
      <c r="N9" s="4" t="s">
        <v>0</v>
      </c>
      <c r="O9" s="4" t="s">
        <v>0</v>
      </c>
      <c r="P9" s="4" t="s">
        <v>0</v>
      </c>
      <c r="Q9" s="4" t="s">
        <v>1</v>
      </c>
      <c r="R9" s="4" t="s">
        <v>0</v>
      </c>
      <c r="S9" s="4" t="s">
        <v>0</v>
      </c>
    </row>
    <row r="10" spans="1:19" s="9" customFormat="1" ht="93.75" x14ac:dyDescent="0.4">
      <c r="A10" s="9" t="str">
        <f>D10&amp;COUNTIF($D$1:D10,D10)</f>
        <v>千種区7</v>
      </c>
      <c r="B10" s="5" t="s">
        <v>464</v>
      </c>
      <c r="C10" s="11" t="s">
        <v>186</v>
      </c>
      <c r="D10" s="10" t="s">
        <v>180</v>
      </c>
      <c r="E10" s="6" t="s">
        <v>291</v>
      </c>
      <c r="F10" s="5" t="s">
        <v>322</v>
      </c>
      <c r="G10" s="5" t="s">
        <v>323</v>
      </c>
      <c r="H10" s="4" t="s">
        <v>0</v>
      </c>
      <c r="I10" s="5" t="s">
        <v>185</v>
      </c>
      <c r="J10" s="5" t="s">
        <v>4</v>
      </c>
      <c r="K10" s="4" t="s">
        <v>0</v>
      </c>
      <c r="L10" s="5" t="s">
        <v>3</v>
      </c>
      <c r="M10" s="5" t="s">
        <v>138</v>
      </c>
      <c r="N10" s="4" t="s">
        <v>0</v>
      </c>
      <c r="O10" s="4" t="s">
        <v>0</v>
      </c>
      <c r="P10" s="4" t="s">
        <v>0</v>
      </c>
      <c r="Q10" s="4" t="s">
        <v>1</v>
      </c>
      <c r="R10" s="4" t="s">
        <v>0</v>
      </c>
      <c r="S10" s="4" t="s">
        <v>0</v>
      </c>
    </row>
    <row r="11" spans="1:19" s="9" customFormat="1" ht="37.5" x14ac:dyDescent="0.4">
      <c r="A11" s="9" t="str">
        <f>D11&amp;COUNTIF($D$1:D11,D11)</f>
        <v>千種区8</v>
      </c>
      <c r="B11" s="5" t="s">
        <v>198</v>
      </c>
      <c r="C11" s="8" t="s">
        <v>197</v>
      </c>
      <c r="D11" s="10" t="s">
        <v>180</v>
      </c>
      <c r="E11" s="6" t="s">
        <v>196</v>
      </c>
      <c r="F11" s="5" t="s">
        <v>318</v>
      </c>
      <c r="G11" s="5" t="s">
        <v>319</v>
      </c>
      <c r="H11" s="4" t="s">
        <v>0</v>
      </c>
      <c r="I11" s="5" t="s">
        <v>195</v>
      </c>
      <c r="J11" s="5" t="s">
        <v>4</v>
      </c>
      <c r="K11" s="4" t="s">
        <v>0</v>
      </c>
      <c r="L11" s="5" t="s">
        <v>3</v>
      </c>
      <c r="M11" s="5" t="s">
        <v>2</v>
      </c>
      <c r="N11" s="4" t="s">
        <v>0</v>
      </c>
      <c r="O11" s="4" t="s">
        <v>0</v>
      </c>
      <c r="P11" s="4" t="s">
        <v>0</v>
      </c>
      <c r="Q11" s="4" t="s">
        <v>1</v>
      </c>
      <c r="R11" s="4" t="s">
        <v>0</v>
      </c>
      <c r="S11" s="4" t="s">
        <v>0</v>
      </c>
    </row>
    <row r="12" spans="1:19" s="9" customFormat="1" ht="56.25" x14ac:dyDescent="0.4">
      <c r="A12" s="9" t="str">
        <f>D12&amp;COUNTIF($D$1:D12,D12)</f>
        <v>千種区9</v>
      </c>
      <c r="B12" s="5" t="s">
        <v>194</v>
      </c>
      <c r="C12" s="11" t="s">
        <v>193</v>
      </c>
      <c r="D12" s="10" t="s">
        <v>192</v>
      </c>
      <c r="E12" s="6" t="s">
        <v>289</v>
      </c>
      <c r="F12" s="5" t="s">
        <v>449</v>
      </c>
      <c r="G12" s="5" t="s">
        <v>462</v>
      </c>
      <c r="H12" s="4" t="s">
        <v>0</v>
      </c>
      <c r="I12" s="5" t="s">
        <v>191</v>
      </c>
      <c r="J12" s="5" t="s">
        <v>11</v>
      </c>
      <c r="K12" s="4" t="s">
        <v>0</v>
      </c>
      <c r="L12" s="5" t="s">
        <v>190</v>
      </c>
      <c r="M12" s="5" t="s">
        <v>9</v>
      </c>
      <c r="N12" s="4" t="s">
        <v>0</v>
      </c>
      <c r="O12" s="4" t="s">
        <v>0</v>
      </c>
      <c r="P12" s="4" t="s">
        <v>1</v>
      </c>
      <c r="Q12" s="4" t="s">
        <v>1</v>
      </c>
      <c r="R12" s="4" t="s">
        <v>0</v>
      </c>
      <c r="S12" s="4" t="s">
        <v>0</v>
      </c>
    </row>
    <row r="13" spans="1:19" s="9" customFormat="1" ht="56.25" x14ac:dyDescent="0.4">
      <c r="A13" s="9" t="str">
        <f>D13&amp;COUNTIF($D$1:D13,D13)</f>
        <v>西区1</v>
      </c>
      <c r="B13" s="5" t="s">
        <v>177</v>
      </c>
      <c r="C13" s="8" t="s">
        <v>176</v>
      </c>
      <c r="D13" s="10" t="s">
        <v>164</v>
      </c>
      <c r="E13" s="6" t="s">
        <v>175</v>
      </c>
      <c r="F13" s="5" t="s">
        <v>328</v>
      </c>
      <c r="G13" s="5" t="s">
        <v>329</v>
      </c>
      <c r="H13" s="4" t="s">
        <v>0</v>
      </c>
      <c r="I13" s="5" t="s">
        <v>303</v>
      </c>
      <c r="J13" s="5" t="s">
        <v>11</v>
      </c>
      <c r="K13" s="4" t="s">
        <v>0</v>
      </c>
      <c r="L13" s="5" t="s">
        <v>115</v>
      </c>
      <c r="M13" s="5" t="s">
        <v>2</v>
      </c>
      <c r="N13" s="4" t="s">
        <v>0</v>
      </c>
      <c r="O13" s="4" t="s">
        <v>0</v>
      </c>
      <c r="P13" s="4" t="s">
        <v>0</v>
      </c>
      <c r="Q13" s="4" t="s">
        <v>1</v>
      </c>
      <c r="R13" s="4" t="s">
        <v>1</v>
      </c>
      <c r="S13" s="4" t="s">
        <v>0</v>
      </c>
    </row>
    <row r="14" spans="1:19" s="9" customFormat="1" ht="56.25" x14ac:dyDescent="0.4">
      <c r="A14" s="9" t="str">
        <f>D14&amp;COUNTIF($D$1:D14,D14)</f>
        <v>西区2</v>
      </c>
      <c r="B14" s="5" t="s">
        <v>467</v>
      </c>
      <c r="C14" s="8" t="s">
        <v>174</v>
      </c>
      <c r="D14" s="10" t="s">
        <v>173</v>
      </c>
      <c r="E14" s="6" t="s">
        <v>292</v>
      </c>
      <c r="F14" s="5" t="s">
        <v>330</v>
      </c>
      <c r="G14" s="5" t="s">
        <v>331</v>
      </c>
      <c r="H14" s="4" t="s">
        <v>0</v>
      </c>
      <c r="I14" s="5" t="s">
        <v>172</v>
      </c>
      <c r="J14" s="5" t="s">
        <v>11</v>
      </c>
      <c r="K14" s="4" t="s">
        <v>0</v>
      </c>
      <c r="L14" s="5" t="s">
        <v>171</v>
      </c>
      <c r="M14" s="5" t="s">
        <v>9</v>
      </c>
      <c r="N14" s="4" t="s">
        <v>0</v>
      </c>
      <c r="O14" s="4" t="s">
        <v>0</v>
      </c>
      <c r="P14" s="4" t="s">
        <v>1</v>
      </c>
      <c r="Q14" s="4" t="s">
        <v>1</v>
      </c>
      <c r="R14" s="4" t="s">
        <v>1</v>
      </c>
      <c r="S14" s="4" t="s">
        <v>0</v>
      </c>
    </row>
    <row r="15" spans="1:19" s="9" customFormat="1" ht="37.5" x14ac:dyDescent="0.4">
      <c r="A15" s="9" t="str">
        <f>D15&amp;COUNTIF($D$1:D15,D15)</f>
        <v>西区3</v>
      </c>
      <c r="B15" s="5" t="s">
        <v>468</v>
      </c>
      <c r="C15" s="8" t="s">
        <v>170</v>
      </c>
      <c r="D15" s="10" t="s">
        <v>164</v>
      </c>
      <c r="E15" s="6" t="s">
        <v>169</v>
      </c>
      <c r="F15" s="5" t="s">
        <v>332</v>
      </c>
      <c r="G15" s="5" t="s">
        <v>333</v>
      </c>
      <c r="H15" s="4" t="s">
        <v>1</v>
      </c>
      <c r="I15" s="5"/>
      <c r="J15" s="5" t="s">
        <v>11</v>
      </c>
      <c r="K15" s="4" t="s">
        <v>0</v>
      </c>
      <c r="L15" s="5" t="s">
        <v>27</v>
      </c>
      <c r="M15" s="5" t="s">
        <v>9</v>
      </c>
      <c r="N15" s="4" t="s">
        <v>1</v>
      </c>
      <c r="O15" s="4" t="s">
        <v>0</v>
      </c>
      <c r="P15" s="4" t="s">
        <v>0</v>
      </c>
      <c r="Q15" s="4" t="s">
        <v>1</v>
      </c>
      <c r="R15" s="4" t="s">
        <v>0</v>
      </c>
      <c r="S15" s="4" t="s">
        <v>0</v>
      </c>
    </row>
    <row r="16" spans="1:19" s="9" customFormat="1" ht="37.5" x14ac:dyDescent="0.4">
      <c r="A16" s="9" t="str">
        <f>D16&amp;COUNTIF($D$1:D16,D16)</f>
        <v>西区4</v>
      </c>
      <c r="B16" s="5" t="s">
        <v>469</v>
      </c>
      <c r="C16" s="11" t="s">
        <v>168</v>
      </c>
      <c r="D16" s="10" t="s">
        <v>164</v>
      </c>
      <c r="E16" s="6" t="s">
        <v>167</v>
      </c>
      <c r="F16" s="5" t="s">
        <v>334</v>
      </c>
      <c r="G16" s="5" t="s">
        <v>335</v>
      </c>
      <c r="H16" s="4" t="s">
        <v>1</v>
      </c>
      <c r="I16" s="5"/>
      <c r="J16" s="5" t="s">
        <v>11</v>
      </c>
      <c r="K16" s="4" t="s">
        <v>0</v>
      </c>
      <c r="L16" s="5" t="s">
        <v>27</v>
      </c>
      <c r="M16" s="5" t="s">
        <v>9</v>
      </c>
      <c r="N16" s="4" t="s">
        <v>1</v>
      </c>
      <c r="O16" s="4" t="s">
        <v>0</v>
      </c>
      <c r="P16" s="4" t="s">
        <v>0</v>
      </c>
      <c r="Q16" s="4" t="s">
        <v>1</v>
      </c>
      <c r="R16" s="4" t="s">
        <v>0</v>
      </c>
      <c r="S16" s="4" t="s">
        <v>0</v>
      </c>
    </row>
    <row r="17" spans="1:19" s="9" customFormat="1" ht="37.5" x14ac:dyDescent="0.4">
      <c r="A17" s="9" t="str">
        <f>D17&amp;COUNTIF($D$1:D17,D17)</f>
        <v>西区5</v>
      </c>
      <c r="B17" s="5" t="s">
        <v>470</v>
      </c>
      <c r="C17" s="11" t="s">
        <v>154</v>
      </c>
      <c r="D17" s="10" t="s">
        <v>164</v>
      </c>
      <c r="E17" s="6" t="s">
        <v>166</v>
      </c>
      <c r="F17" s="5" t="s">
        <v>450</v>
      </c>
      <c r="G17" s="5" t="s">
        <v>461</v>
      </c>
      <c r="H17" s="4" t="s">
        <v>0</v>
      </c>
      <c r="I17" s="5" t="s">
        <v>165</v>
      </c>
      <c r="J17" s="5" t="s">
        <v>11</v>
      </c>
      <c r="K17" s="4" t="s">
        <v>0</v>
      </c>
      <c r="L17" s="5" t="s">
        <v>27</v>
      </c>
      <c r="M17" s="5" t="s">
        <v>9</v>
      </c>
      <c r="N17" s="4" t="s">
        <v>0</v>
      </c>
      <c r="O17" s="4" t="s">
        <v>0</v>
      </c>
      <c r="P17" s="4" t="s">
        <v>1</v>
      </c>
      <c r="Q17" s="4" t="s">
        <v>1</v>
      </c>
      <c r="R17" s="4" t="s">
        <v>0</v>
      </c>
      <c r="S17" s="4" t="s">
        <v>0</v>
      </c>
    </row>
    <row r="18" spans="1:19" s="9" customFormat="1" ht="56.25" x14ac:dyDescent="0.4">
      <c r="A18" s="9" t="str">
        <f>D18&amp;COUNTIF($D$1:D18,D18)</f>
        <v>西区6</v>
      </c>
      <c r="B18" s="5" t="s">
        <v>694</v>
      </c>
      <c r="C18" s="11" t="s">
        <v>695</v>
      </c>
      <c r="D18" s="10" t="s">
        <v>610</v>
      </c>
      <c r="E18" s="6" t="s">
        <v>696</v>
      </c>
      <c r="F18" s="5" t="s">
        <v>700</v>
      </c>
      <c r="G18" s="5" t="s">
        <v>700</v>
      </c>
      <c r="H18" s="4" t="s">
        <v>1</v>
      </c>
      <c r="I18" s="5"/>
      <c r="J18" s="5" t="s">
        <v>697</v>
      </c>
      <c r="K18" s="4" t="s">
        <v>15</v>
      </c>
      <c r="L18" s="5" t="s">
        <v>698</v>
      </c>
      <c r="M18" s="5" t="s">
        <v>699</v>
      </c>
      <c r="N18" s="4" t="s">
        <v>1</v>
      </c>
      <c r="O18" s="4" t="s">
        <v>1</v>
      </c>
      <c r="P18" s="4" t="s">
        <v>15</v>
      </c>
      <c r="Q18" s="4" t="s">
        <v>1</v>
      </c>
      <c r="R18" s="4" t="s">
        <v>1</v>
      </c>
      <c r="S18" s="4" t="s">
        <v>15</v>
      </c>
    </row>
    <row r="19" spans="1:19" s="9" customFormat="1" ht="37.5" x14ac:dyDescent="0.4">
      <c r="A19" s="9" t="str">
        <f>D19&amp;COUNTIF($D$1:D19,D19)</f>
        <v>西区7</v>
      </c>
      <c r="B19" s="5" t="s">
        <v>647</v>
      </c>
      <c r="C19" s="11" t="s">
        <v>648</v>
      </c>
      <c r="D19" s="10" t="s">
        <v>610</v>
      </c>
      <c r="E19" s="6" t="s">
        <v>649</v>
      </c>
      <c r="F19" s="5" t="s">
        <v>650</v>
      </c>
      <c r="G19" s="5" t="s">
        <v>651</v>
      </c>
      <c r="H19" s="4" t="s">
        <v>0</v>
      </c>
      <c r="I19" s="5" t="s">
        <v>652</v>
      </c>
      <c r="J19" s="5" t="s">
        <v>4</v>
      </c>
      <c r="K19" s="4" t="s">
        <v>0</v>
      </c>
      <c r="L19" s="5" t="s">
        <v>653</v>
      </c>
      <c r="M19" s="5" t="s">
        <v>654</v>
      </c>
      <c r="N19" s="4" t="s">
        <v>1</v>
      </c>
      <c r="O19" s="4" t="s">
        <v>1</v>
      </c>
      <c r="P19" s="4" t="s">
        <v>1</v>
      </c>
      <c r="Q19" s="4" t="s">
        <v>1</v>
      </c>
      <c r="R19" s="4" t="s">
        <v>1</v>
      </c>
      <c r="S19" s="4" t="s">
        <v>0</v>
      </c>
    </row>
    <row r="20" spans="1:19" s="9" customFormat="1" ht="56.25" x14ac:dyDescent="0.4">
      <c r="A20" s="9" t="str">
        <f>D20&amp;COUNTIF($D$1:D20,D20)</f>
        <v>西区8</v>
      </c>
      <c r="B20" s="5" t="s">
        <v>471</v>
      </c>
      <c r="C20" s="8">
        <v>4520822</v>
      </c>
      <c r="D20" s="10" t="s">
        <v>164</v>
      </c>
      <c r="E20" s="6" t="s">
        <v>163</v>
      </c>
      <c r="F20" s="5" t="s">
        <v>336</v>
      </c>
      <c r="G20" s="5" t="s">
        <v>337</v>
      </c>
      <c r="H20" s="4" t="s">
        <v>1</v>
      </c>
      <c r="I20" s="5"/>
      <c r="J20" s="5" t="s">
        <v>11</v>
      </c>
      <c r="K20" s="4" t="s">
        <v>0</v>
      </c>
      <c r="L20" s="5" t="s">
        <v>12</v>
      </c>
      <c r="M20" s="5" t="s">
        <v>9</v>
      </c>
      <c r="N20" s="4" t="s">
        <v>1</v>
      </c>
      <c r="O20" s="4" t="s">
        <v>0</v>
      </c>
      <c r="P20" s="4" t="s">
        <v>0</v>
      </c>
      <c r="Q20" s="4" t="s">
        <v>1</v>
      </c>
      <c r="R20" s="4" t="s">
        <v>0</v>
      </c>
      <c r="S20" s="4" t="s">
        <v>0</v>
      </c>
    </row>
    <row r="21" spans="1:19" s="9" customFormat="1" ht="56.25" x14ac:dyDescent="0.4">
      <c r="A21" s="9" t="str">
        <f>D21&amp;COUNTIF($D$1:D21,D21)</f>
        <v>西区9</v>
      </c>
      <c r="B21" s="5" t="s">
        <v>472</v>
      </c>
      <c r="C21" s="8" t="s">
        <v>162</v>
      </c>
      <c r="D21" s="10" t="s">
        <v>161</v>
      </c>
      <c r="E21" s="6" t="s">
        <v>160</v>
      </c>
      <c r="F21" s="5" t="s">
        <v>338</v>
      </c>
      <c r="G21" s="5" t="s">
        <v>339</v>
      </c>
      <c r="H21" s="4" t="s">
        <v>0</v>
      </c>
      <c r="I21" s="5" t="s">
        <v>159</v>
      </c>
      <c r="J21" s="5" t="s">
        <v>158</v>
      </c>
      <c r="K21" s="4" t="s">
        <v>0</v>
      </c>
      <c r="L21" s="5" t="s">
        <v>157</v>
      </c>
      <c r="M21" s="5" t="s">
        <v>122</v>
      </c>
      <c r="N21" s="4" t="s">
        <v>0</v>
      </c>
      <c r="O21" s="4" t="s">
        <v>0</v>
      </c>
      <c r="P21" s="4" t="s">
        <v>0</v>
      </c>
      <c r="Q21" s="4" t="s">
        <v>1</v>
      </c>
      <c r="R21" s="4" t="s">
        <v>0</v>
      </c>
      <c r="S21" s="4" t="s">
        <v>0</v>
      </c>
    </row>
    <row r="22" spans="1:19" s="9" customFormat="1" ht="37.5" x14ac:dyDescent="0.4">
      <c r="A22" s="9" t="str">
        <f>D22&amp;COUNTIF($D$1:D22,D22)</f>
        <v>西区10</v>
      </c>
      <c r="B22" s="5" t="s">
        <v>473</v>
      </c>
      <c r="C22" s="8" t="s">
        <v>156</v>
      </c>
      <c r="D22" s="10" t="s">
        <v>153</v>
      </c>
      <c r="E22" s="6" t="s">
        <v>155</v>
      </c>
      <c r="F22" s="5" t="s">
        <v>340</v>
      </c>
      <c r="G22" s="5" t="s">
        <v>341</v>
      </c>
      <c r="H22" s="4" t="s">
        <v>1</v>
      </c>
      <c r="I22" s="5"/>
      <c r="J22" s="5" t="s">
        <v>4</v>
      </c>
      <c r="K22" s="4" t="s">
        <v>0</v>
      </c>
      <c r="L22" s="5" t="s">
        <v>3</v>
      </c>
      <c r="M22" s="5" t="s">
        <v>2</v>
      </c>
      <c r="N22" s="4" t="s">
        <v>0</v>
      </c>
      <c r="O22" s="4" t="s">
        <v>0</v>
      </c>
      <c r="P22" s="4" t="s">
        <v>1</v>
      </c>
      <c r="Q22" s="4" t="s">
        <v>1</v>
      </c>
      <c r="R22" s="4" t="s">
        <v>0</v>
      </c>
      <c r="S22" s="4" t="s">
        <v>0</v>
      </c>
    </row>
    <row r="23" spans="1:19" s="9" customFormat="1" ht="37.5" x14ac:dyDescent="0.4">
      <c r="A23" s="9" t="str">
        <f>D23&amp;COUNTIF($D$1:D23,D23)</f>
        <v>西区11</v>
      </c>
      <c r="B23" s="5" t="s">
        <v>474</v>
      </c>
      <c r="C23" s="8" t="s">
        <v>154</v>
      </c>
      <c r="D23" s="10" t="s">
        <v>153</v>
      </c>
      <c r="E23" s="6" t="s">
        <v>152</v>
      </c>
      <c r="F23" s="5" t="s">
        <v>342</v>
      </c>
      <c r="G23" s="5" t="s">
        <v>343</v>
      </c>
      <c r="H23" s="4" t="s">
        <v>1</v>
      </c>
      <c r="I23" s="5"/>
      <c r="J23" s="5" t="s">
        <v>4</v>
      </c>
      <c r="K23" s="4" t="s">
        <v>0</v>
      </c>
      <c r="L23" s="5" t="s">
        <v>3</v>
      </c>
      <c r="M23" s="5" t="s">
        <v>2</v>
      </c>
      <c r="N23" s="4" t="s">
        <v>0</v>
      </c>
      <c r="O23" s="4" t="s">
        <v>0</v>
      </c>
      <c r="P23" s="4" t="s">
        <v>1</v>
      </c>
      <c r="Q23" s="4" t="s">
        <v>1</v>
      </c>
      <c r="R23" s="4" t="s">
        <v>0</v>
      </c>
      <c r="S23" s="4" t="s">
        <v>0</v>
      </c>
    </row>
    <row r="24" spans="1:19" s="9" customFormat="1" ht="37.5" x14ac:dyDescent="0.4">
      <c r="A24" s="9" t="str">
        <f>D24&amp;COUNTIF($D$1:D24,D24)</f>
        <v>西区12</v>
      </c>
      <c r="B24" s="5" t="s">
        <v>681</v>
      </c>
      <c r="C24" s="8" t="s">
        <v>609</v>
      </c>
      <c r="D24" s="10" t="s">
        <v>610</v>
      </c>
      <c r="E24" s="6" t="s">
        <v>611</v>
      </c>
      <c r="F24" s="5" t="s">
        <v>617</v>
      </c>
      <c r="G24" s="5" t="s">
        <v>620</v>
      </c>
      <c r="H24" s="4" t="s">
        <v>1</v>
      </c>
      <c r="I24" s="5"/>
      <c r="J24" s="5" t="s">
        <v>132</v>
      </c>
      <c r="K24" s="4" t="s">
        <v>0</v>
      </c>
      <c r="L24" s="5" t="s">
        <v>612</v>
      </c>
      <c r="M24" s="5" t="s">
        <v>613</v>
      </c>
      <c r="N24" s="4" t="s">
        <v>0</v>
      </c>
      <c r="O24" s="4" t="s">
        <v>0</v>
      </c>
      <c r="P24" s="4" t="s">
        <v>0</v>
      </c>
      <c r="Q24" s="4" t="s">
        <v>1</v>
      </c>
      <c r="R24" s="4" t="s">
        <v>0</v>
      </c>
      <c r="S24" s="4" t="s">
        <v>0</v>
      </c>
    </row>
    <row r="25" spans="1:19" s="9" customFormat="1" ht="37.5" x14ac:dyDescent="0.4">
      <c r="A25" s="9" t="str">
        <f>D25&amp;COUNTIF($D$1:D25,D25)</f>
        <v>西区13</v>
      </c>
      <c r="B25" s="5" t="s">
        <v>638</v>
      </c>
      <c r="C25" s="8" t="s">
        <v>614</v>
      </c>
      <c r="D25" s="10" t="s">
        <v>610</v>
      </c>
      <c r="E25" s="6" t="s">
        <v>615</v>
      </c>
      <c r="F25" s="5" t="s">
        <v>618</v>
      </c>
      <c r="G25" s="5" t="s">
        <v>619</v>
      </c>
      <c r="H25" s="4" t="s">
        <v>1</v>
      </c>
      <c r="I25" s="5"/>
      <c r="J25" s="5" t="s">
        <v>616</v>
      </c>
      <c r="K25" s="4" t="s">
        <v>0</v>
      </c>
      <c r="L25" s="5" t="s">
        <v>37</v>
      </c>
      <c r="M25" s="5" t="s">
        <v>36</v>
      </c>
      <c r="N25" s="4" t="s">
        <v>1</v>
      </c>
      <c r="O25" s="4" t="s">
        <v>0</v>
      </c>
      <c r="P25" s="4" t="s">
        <v>0</v>
      </c>
      <c r="Q25" s="4" t="s">
        <v>1</v>
      </c>
      <c r="R25" s="4" t="s">
        <v>1</v>
      </c>
      <c r="S25" s="4" t="s">
        <v>0</v>
      </c>
    </row>
    <row r="26" spans="1:19" s="9" customFormat="1" ht="37.5" x14ac:dyDescent="0.4">
      <c r="A26" s="9" t="str">
        <f>D26&amp;COUNTIF($D$1:D26,D26)</f>
        <v>瑞穂区1</v>
      </c>
      <c r="B26" s="5" t="s">
        <v>475</v>
      </c>
      <c r="C26" s="8" t="s">
        <v>151</v>
      </c>
      <c r="D26" s="10" t="s">
        <v>143</v>
      </c>
      <c r="E26" s="6" t="s">
        <v>150</v>
      </c>
      <c r="F26" s="5" t="s">
        <v>344</v>
      </c>
      <c r="G26" s="5" t="s">
        <v>345</v>
      </c>
      <c r="H26" s="4" t="s">
        <v>0</v>
      </c>
      <c r="I26" s="5" t="s">
        <v>149</v>
      </c>
      <c r="J26" s="5" t="s">
        <v>4</v>
      </c>
      <c r="K26" s="4" t="s">
        <v>0</v>
      </c>
      <c r="L26" s="5" t="s">
        <v>3</v>
      </c>
      <c r="M26" s="5" t="s">
        <v>64</v>
      </c>
      <c r="N26" s="4" t="s">
        <v>0</v>
      </c>
      <c r="O26" s="4" t="s">
        <v>0</v>
      </c>
      <c r="P26" s="4" t="s">
        <v>1</v>
      </c>
      <c r="Q26" s="4" t="s">
        <v>1</v>
      </c>
      <c r="R26" s="4" t="s">
        <v>1</v>
      </c>
      <c r="S26" s="4" t="s">
        <v>0</v>
      </c>
    </row>
    <row r="27" spans="1:19" s="9" customFormat="1" ht="37.5" x14ac:dyDescent="0.4">
      <c r="A27" s="9" t="str">
        <f>D27&amp;COUNTIF($D$1:D27,D27)</f>
        <v>瑞穂区2</v>
      </c>
      <c r="B27" s="5" t="s">
        <v>575</v>
      </c>
      <c r="C27" s="8" t="s">
        <v>576</v>
      </c>
      <c r="D27" s="10" t="s">
        <v>147</v>
      </c>
      <c r="E27" s="6" t="s">
        <v>577</v>
      </c>
      <c r="F27" s="5" t="s">
        <v>578</v>
      </c>
      <c r="G27" s="5" t="s">
        <v>579</v>
      </c>
      <c r="H27" s="4" t="s">
        <v>0</v>
      </c>
      <c r="I27" s="5" t="s">
        <v>639</v>
      </c>
      <c r="J27" s="5" t="s">
        <v>580</v>
      </c>
      <c r="K27" s="4" t="s">
        <v>1</v>
      </c>
      <c r="L27" s="5" t="s">
        <v>581</v>
      </c>
      <c r="M27" s="5" t="s">
        <v>582</v>
      </c>
      <c r="N27" s="4" t="s">
        <v>0</v>
      </c>
      <c r="O27" s="4" t="s">
        <v>0</v>
      </c>
      <c r="P27" s="4" t="s">
        <v>0</v>
      </c>
      <c r="Q27" s="4" t="s">
        <v>0</v>
      </c>
      <c r="R27" s="4" t="s">
        <v>0</v>
      </c>
      <c r="S27" s="4" t="s">
        <v>0</v>
      </c>
    </row>
    <row r="28" spans="1:19" s="9" customFormat="1" ht="37.5" x14ac:dyDescent="0.4">
      <c r="A28" s="9" t="str">
        <f>D28&amp;COUNTIF($D$1:D28,D28)</f>
        <v>瑞穂区3</v>
      </c>
      <c r="B28" s="5" t="s">
        <v>476</v>
      </c>
      <c r="C28" s="8" t="s">
        <v>148</v>
      </c>
      <c r="D28" s="10" t="s">
        <v>147</v>
      </c>
      <c r="E28" s="6" t="s">
        <v>293</v>
      </c>
      <c r="F28" s="5" t="s">
        <v>346</v>
      </c>
      <c r="G28" s="5" t="s">
        <v>347</v>
      </c>
      <c r="H28" s="4" t="s">
        <v>1</v>
      </c>
      <c r="I28" s="5"/>
      <c r="J28" s="5" t="s">
        <v>132</v>
      </c>
      <c r="K28" s="4" t="s">
        <v>0</v>
      </c>
      <c r="L28" s="5" t="s">
        <v>37</v>
      </c>
      <c r="M28" s="5" t="s">
        <v>36</v>
      </c>
      <c r="N28" s="4" t="s">
        <v>1</v>
      </c>
      <c r="O28" s="4" t="s">
        <v>0</v>
      </c>
      <c r="P28" s="4" t="s">
        <v>0</v>
      </c>
      <c r="Q28" s="4" t="s">
        <v>1</v>
      </c>
      <c r="R28" s="4" t="s">
        <v>0</v>
      </c>
      <c r="S28" s="4" t="s">
        <v>0</v>
      </c>
    </row>
    <row r="29" spans="1:19" s="9" customFormat="1" ht="75" x14ac:dyDescent="0.4">
      <c r="A29" s="9" t="str">
        <f>D29&amp;COUNTIF($D$1:D29,D29)</f>
        <v>瑞穂区4</v>
      </c>
      <c r="B29" s="5" t="s">
        <v>641</v>
      </c>
      <c r="C29" s="8" t="s">
        <v>642</v>
      </c>
      <c r="D29" s="10" t="s">
        <v>141</v>
      </c>
      <c r="E29" s="6" t="s">
        <v>643</v>
      </c>
      <c r="F29" s="5" t="s">
        <v>644</v>
      </c>
      <c r="G29" s="5" t="s">
        <v>645</v>
      </c>
      <c r="H29" s="4" t="s">
        <v>1</v>
      </c>
      <c r="I29" s="5"/>
      <c r="J29" s="5" t="s">
        <v>4</v>
      </c>
      <c r="K29" s="4" t="s">
        <v>0</v>
      </c>
      <c r="L29" s="5" t="s">
        <v>115</v>
      </c>
      <c r="M29" s="5" t="s">
        <v>646</v>
      </c>
      <c r="N29" s="4" t="s">
        <v>0</v>
      </c>
      <c r="O29" s="4" t="s">
        <v>0</v>
      </c>
      <c r="P29" s="4" t="s">
        <v>1</v>
      </c>
      <c r="Q29" s="4" t="s">
        <v>1</v>
      </c>
      <c r="R29" s="4" t="s">
        <v>1</v>
      </c>
      <c r="S29" s="4" t="s">
        <v>0</v>
      </c>
    </row>
    <row r="30" spans="1:19" s="9" customFormat="1" ht="56.25" x14ac:dyDescent="0.4">
      <c r="A30" s="9" t="str">
        <f>D30&amp;COUNTIF($D$1:D30,D30)</f>
        <v>瑞穂区5</v>
      </c>
      <c r="B30" s="5" t="s">
        <v>479</v>
      </c>
      <c r="C30" s="8" t="s">
        <v>260</v>
      </c>
      <c r="D30" s="10" t="s">
        <v>143</v>
      </c>
      <c r="E30" s="6" t="s">
        <v>294</v>
      </c>
      <c r="F30" s="5" t="s">
        <v>352</v>
      </c>
      <c r="G30" s="5" t="s">
        <v>353</v>
      </c>
      <c r="H30" s="4" t="s">
        <v>1</v>
      </c>
      <c r="I30" s="5"/>
      <c r="J30" s="5" t="s">
        <v>11</v>
      </c>
      <c r="K30" s="4" t="s">
        <v>0</v>
      </c>
      <c r="L30" s="5" t="s">
        <v>12</v>
      </c>
      <c r="M30" s="5" t="s">
        <v>9</v>
      </c>
      <c r="N30" s="4" t="s">
        <v>1</v>
      </c>
      <c r="O30" s="4" t="s">
        <v>0</v>
      </c>
      <c r="P30" s="4" t="s">
        <v>0</v>
      </c>
      <c r="Q30" s="4" t="s">
        <v>1</v>
      </c>
      <c r="R30" s="4" t="s">
        <v>0</v>
      </c>
      <c r="S30" s="4" t="s">
        <v>0</v>
      </c>
    </row>
    <row r="31" spans="1:19" s="9" customFormat="1" ht="56.25" x14ac:dyDescent="0.4">
      <c r="A31" s="9" t="str">
        <f>D31&amp;COUNTIF($D$1:D31,D31)</f>
        <v>瑞穂区6</v>
      </c>
      <c r="B31" s="5" t="s">
        <v>477</v>
      </c>
      <c r="C31" s="8" t="s">
        <v>258</v>
      </c>
      <c r="D31" s="10" t="s">
        <v>146</v>
      </c>
      <c r="E31" s="6" t="s">
        <v>274</v>
      </c>
      <c r="F31" s="5" t="s">
        <v>348</v>
      </c>
      <c r="G31" s="5" t="s">
        <v>349</v>
      </c>
      <c r="H31" s="4" t="s">
        <v>1</v>
      </c>
      <c r="I31" s="5"/>
      <c r="J31" s="5" t="s">
        <v>11</v>
      </c>
      <c r="K31" s="4" t="s">
        <v>0</v>
      </c>
      <c r="L31" s="5" t="s">
        <v>12</v>
      </c>
      <c r="M31" s="5" t="s">
        <v>9</v>
      </c>
      <c r="N31" s="4" t="s">
        <v>1</v>
      </c>
      <c r="O31" s="4" t="s">
        <v>0</v>
      </c>
      <c r="P31" s="4" t="s">
        <v>0</v>
      </c>
      <c r="Q31" s="4" t="s">
        <v>1</v>
      </c>
      <c r="R31" s="4" t="s">
        <v>0</v>
      </c>
      <c r="S31" s="4" t="s">
        <v>0</v>
      </c>
    </row>
    <row r="32" spans="1:19" s="9" customFormat="1" ht="56.25" x14ac:dyDescent="0.4">
      <c r="A32" s="9" t="str">
        <f>D32&amp;COUNTIF($D$1:D32,D32)</f>
        <v>瑞穂区7</v>
      </c>
      <c r="B32" s="21" t="s">
        <v>478</v>
      </c>
      <c r="C32" s="8" t="s">
        <v>259</v>
      </c>
      <c r="D32" s="10" t="s">
        <v>143</v>
      </c>
      <c r="E32" s="6" t="s">
        <v>145</v>
      </c>
      <c r="F32" s="5" t="s">
        <v>350</v>
      </c>
      <c r="G32" s="5" t="s">
        <v>351</v>
      </c>
      <c r="H32" s="4" t="s">
        <v>1</v>
      </c>
      <c r="I32" s="5"/>
      <c r="J32" s="5" t="s">
        <v>11</v>
      </c>
      <c r="K32" s="4" t="s">
        <v>0</v>
      </c>
      <c r="L32" s="5" t="s">
        <v>12</v>
      </c>
      <c r="M32" s="5" t="s">
        <v>9</v>
      </c>
      <c r="N32" s="4" t="s">
        <v>1</v>
      </c>
      <c r="O32" s="4" t="s">
        <v>0</v>
      </c>
      <c r="P32" s="4" t="s">
        <v>0</v>
      </c>
      <c r="Q32" s="4" t="s">
        <v>1</v>
      </c>
      <c r="R32" s="4" t="s">
        <v>0</v>
      </c>
      <c r="S32" s="4" t="s">
        <v>0</v>
      </c>
    </row>
    <row r="33" spans="1:19" s="9" customFormat="1" ht="37.5" x14ac:dyDescent="0.4">
      <c r="A33" s="9" t="str">
        <f>D33&amp;COUNTIF($D$1:D33,D33)</f>
        <v>瑞穂区8</v>
      </c>
      <c r="B33" s="21" t="s">
        <v>548</v>
      </c>
      <c r="C33" s="8" t="s">
        <v>549</v>
      </c>
      <c r="D33" s="10" t="s">
        <v>143</v>
      </c>
      <c r="E33" s="6" t="s">
        <v>546</v>
      </c>
      <c r="F33" s="5" t="s">
        <v>550</v>
      </c>
      <c r="G33" s="5" t="s">
        <v>551</v>
      </c>
      <c r="H33" s="4" t="s">
        <v>0</v>
      </c>
      <c r="I33" s="5" t="s">
        <v>547</v>
      </c>
      <c r="J33" s="5" t="s">
        <v>11</v>
      </c>
      <c r="K33" s="4" t="s">
        <v>0</v>
      </c>
      <c r="L33" s="5" t="s">
        <v>27</v>
      </c>
      <c r="M33" s="5" t="s">
        <v>9</v>
      </c>
      <c r="N33" s="4" t="s">
        <v>0</v>
      </c>
      <c r="O33" s="4" t="s">
        <v>1</v>
      </c>
      <c r="P33" s="4" t="s">
        <v>0</v>
      </c>
      <c r="Q33" s="4" t="s">
        <v>1</v>
      </c>
      <c r="R33" s="4" t="s">
        <v>0</v>
      </c>
      <c r="S33" s="4" t="s">
        <v>0</v>
      </c>
    </row>
    <row r="34" spans="1:19" s="9" customFormat="1" ht="93.75" x14ac:dyDescent="0.4">
      <c r="A34" s="9" t="str">
        <f>D34&amp;COUNTIF($D$1:D34,D34)</f>
        <v>瑞穂区9</v>
      </c>
      <c r="B34" s="5" t="s">
        <v>480</v>
      </c>
      <c r="C34" s="11" t="s">
        <v>142</v>
      </c>
      <c r="D34" s="10" t="s">
        <v>141</v>
      </c>
      <c r="E34" s="6" t="s">
        <v>140</v>
      </c>
      <c r="F34" s="5" t="s">
        <v>354</v>
      </c>
      <c r="G34" s="5" t="s">
        <v>552</v>
      </c>
      <c r="H34" s="4" t="s">
        <v>0</v>
      </c>
      <c r="I34" s="5" t="s">
        <v>139</v>
      </c>
      <c r="J34" s="5" t="s">
        <v>4</v>
      </c>
      <c r="K34" s="4" t="s">
        <v>0</v>
      </c>
      <c r="L34" s="5" t="s">
        <v>3</v>
      </c>
      <c r="M34" s="5" t="s">
        <v>138</v>
      </c>
      <c r="N34" s="4" t="s">
        <v>0</v>
      </c>
      <c r="O34" s="4" t="s">
        <v>0</v>
      </c>
      <c r="P34" s="4" t="s">
        <v>0</v>
      </c>
      <c r="Q34" s="4" t="s">
        <v>0</v>
      </c>
      <c r="R34" s="4" t="s">
        <v>0</v>
      </c>
      <c r="S34" s="4" t="s">
        <v>0</v>
      </c>
    </row>
    <row r="35" spans="1:19" s="9" customFormat="1" ht="37.5" x14ac:dyDescent="0.4">
      <c r="A35" s="9" t="str">
        <f>D35&amp;COUNTIF($D$1:D35,D35)</f>
        <v>瑞穂区10</v>
      </c>
      <c r="B35" s="5" t="s">
        <v>553</v>
      </c>
      <c r="C35" s="11" t="s">
        <v>144</v>
      </c>
      <c r="D35" s="10" t="s">
        <v>147</v>
      </c>
      <c r="E35" s="6" t="s">
        <v>554</v>
      </c>
      <c r="F35" s="5" t="s">
        <v>555</v>
      </c>
      <c r="G35" s="5" t="s">
        <v>556</v>
      </c>
      <c r="H35" s="4" t="s">
        <v>0</v>
      </c>
      <c r="I35" s="5" t="s">
        <v>557</v>
      </c>
      <c r="J35" s="5" t="s">
        <v>132</v>
      </c>
      <c r="K35" s="4" t="s">
        <v>0</v>
      </c>
      <c r="L35" s="5" t="s">
        <v>558</v>
      </c>
      <c r="M35" s="5" t="s">
        <v>559</v>
      </c>
      <c r="N35" s="4" t="s">
        <v>0</v>
      </c>
      <c r="O35" s="4" t="s">
        <v>0</v>
      </c>
      <c r="P35" s="4" t="s">
        <v>1</v>
      </c>
      <c r="Q35" s="4" t="s">
        <v>1</v>
      </c>
      <c r="R35" s="4" t="s">
        <v>0</v>
      </c>
      <c r="S35" s="4" t="s">
        <v>0</v>
      </c>
    </row>
    <row r="36" spans="1:19" s="9" customFormat="1" ht="37.5" x14ac:dyDescent="0.4">
      <c r="A36" s="9" t="str">
        <f>D36&amp;COUNTIF($D$1:D36,D36)</f>
        <v>熱田区1</v>
      </c>
      <c r="B36" s="5" t="s">
        <v>481</v>
      </c>
      <c r="C36" s="11" t="s">
        <v>239</v>
      </c>
      <c r="D36" s="10" t="s">
        <v>240</v>
      </c>
      <c r="E36" s="6" t="s">
        <v>295</v>
      </c>
      <c r="F36" s="5" t="s">
        <v>355</v>
      </c>
      <c r="G36" s="5" t="s">
        <v>356</v>
      </c>
      <c r="H36" s="4" t="s">
        <v>0</v>
      </c>
      <c r="I36" s="5" t="s">
        <v>304</v>
      </c>
      <c r="J36" s="5" t="s">
        <v>241</v>
      </c>
      <c r="K36" s="4" t="s">
        <v>0</v>
      </c>
      <c r="L36" s="5" t="s">
        <v>242</v>
      </c>
      <c r="M36" s="5" t="s">
        <v>243</v>
      </c>
      <c r="N36" s="4" t="s">
        <v>1</v>
      </c>
      <c r="O36" s="4" t="s">
        <v>0</v>
      </c>
      <c r="P36" s="4" t="s">
        <v>0</v>
      </c>
      <c r="Q36" s="4" t="s">
        <v>0</v>
      </c>
      <c r="R36" s="4" t="s">
        <v>0</v>
      </c>
      <c r="S36" s="4" t="s">
        <v>0</v>
      </c>
    </row>
    <row r="37" spans="1:19" s="9" customFormat="1" ht="37.5" x14ac:dyDescent="0.4">
      <c r="A37" s="9" t="str">
        <f>D37&amp;COUNTIF($D$1:D37,D37)</f>
        <v>熱田区2</v>
      </c>
      <c r="B37" s="5" t="s">
        <v>482</v>
      </c>
      <c r="C37" s="11" t="s">
        <v>137</v>
      </c>
      <c r="D37" s="10" t="s">
        <v>125</v>
      </c>
      <c r="E37" s="6" t="s">
        <v>136</v>
      </c>
      <c r="F37" s="5" t="s">
        <v>357</v>
      </c>
      <c r="G37" s="5" t="s">
        <v>358</v>
      </c>
      <c r="H37" s="4" t="s">
        <v>1</v>
      </c>
      <c r="I37" s="5"/>
      <c r="J37" s="5" t="s">
        <v>133</v>
      </c>
      <c r="K37" s="4" t="s">
        <v>0</v>
      </c>
      <c r="L37" s="5" t="s">
        <v>131</v>
      </c>
      <c r="M37" s="5" t="s">
        <v>130</v>
      </c>
      <c r="N37" s="4" t="s">
        <v>1</v>
      </c>
      <c r="O37" s="4" t="s">
        <v>0</v>
      </c>
      <c r="P37" s="4" t="s">
        <v>0</v>
      </c>
      <c r="Q37" s="4" t="s">
        <v>1</v>
      </c>
      <c r="R37" s="4" t="s">
        <v>0</v>
      </c>
      <c r="S37" s="4" t="s">
        <v>0</v>
      </c>
    </row>
    <row r="38" spans="1:19" s="9" customFormat="1" ht="37.5" x14ac:dyDescent="0.4">
      <c r="A38" s="9" t="str">
        <f>D38&amp;COUNTIF($D$1:D38,D38)</f>
        <v>熱田区3</v>
      </c>
      <c r="B38" s="5" t="s">
        <v>483</v>
      </c>
      <c r="C38" s="11" t="s">
        <v>135</v>
      </c>
      <c r="D38" s="10" t="s">
        <v>125</v>
      </c>
      <c r="E38" s="6" t="s">
        <v>134</v>
      </c>
      <c r="F38" s="5" t="s">
        <v>359</v>
      </c>
      <c r="G38" s="5" t="s">
        <v>360</v>
      </c>
      <c r="H38" s="4" t="s">
        <v>1</v>
      </c>
      <c r="I38" s="5"/>
      <c r="J38" s="5" t="s">
        <v>133</v>
      </c>
      <c r="K38" s="4" t="s">
        <v>0</v>
      </c>
      <c r="L38" s="5" t="s">
        <v>131</v>
      </c>
      <c r="M38" s="5" t="s">
        <v>130</v>
      </c>
      <c r="N38" s="4" t="s">
        <v>1</v>
      </c>
      <c r="O38" s="4" t="s">
        <v>0</v>
      </c>
      <c r="P38" s="4" t="s">
        <v>0</v>
      </c>
      <c r="Q38" s="4" t="s">
        <v>1</v>
      </c>
      <c r="R38" s="4" t="s">
        <v>0</v>
      </c>
      <c r="S38" s="4" t="s">
        <v>0</v>
      </c>
    </row>
    <row r="39" spans="1:19" s="9" customFormat="1" ht="131.25" x14ac:dyDescent="0.4">
      <c r="A39" s="9" t="str">
        <f>D39&amp;COUNTIF($D$1:D39,D39)</f>
        <v>熱田区4</v>
      </c>
      <c r="B39" s="5" t="s">
        <v>129</v>
      </c>
      <c r="C39" s="8" t="s">
        <v>261</v>
      </c>
      <c r="D39" s="10" t="s">
        <v>125</v>
      </c>
      <c r="E39" s="6" t="s">
        <v>128</v>
      </c>
      <c r="F39" s="5" t="s">
        <v>361</v>
      </c>
      <c r="G39" s="5" t="s">
        <v>362</v>
      </c>
      <c r="H39" s="4" t="s">
        <v>0</v>
      </c>
      <c r="I39" s="5" t="s">
        <v>127</v>
      </c>
      <c r="J39" s="5" t="s">
        <v>126</v>
      </c>
      <c r="K39" s="4" t="s">
        <v>0</v>
      </c>
      <c r="L39" s="5" t="s">
        <v>3</v>
      </c>
      <c r="M39" s="5" t="s">
        <v>2</v>
      </c>
      <c r="N39" s="4" t="s">
        <v>0</v>
      </c>
      <c r="O39" s="4" t="s">
        <v>0</v>
      </c>
      <c r="P39" s="4" t="s">
        <v>0</v>
      </c>
      <c r="Q39" s="4" t="s">
        <v>0</v>
      </c>
      <c r="R39" s="4" t="s">
        <v>1</v>
      </c>
      <c r="S39" s="4" t="s">
        <v>0</v>
      </c>
    </row>
    <row r="40" spans="1:19" s="9" customFormat="1" ht="37.5" x14ac:dyDescent="0.4">
      <c r="A40" s="9" t="str">
        <f>D40&amp;COUNTIF($D$1:D40,D40)</f>
        <v>熱田区5</v>
      </c>
      <c r="B40" s="5" t="s">
        <v>484</v>
      </c>
      <c r="C40" s="8" t="s">
        <v>262</v>
      </c>
      <c r="D40" s="10" t="s">
        <v>125</v>
      </c>
      <c r="E40" s="6" t="s">
        <v>275</v>
      </c>
      <c r="F40" s="5" t="s">
        <v>363</v>
      </c>
      <c r="G40" s="5" t="s">
        <v>364</v>
      </c>
      <c r="H40" s="4" t="s">
        <v>124</v>
      </c>
      <c r="I40" s="5"/>
      <c r="J40" s="5" t="s">
        <v>4</v>
      </c>
      <c r="K40" s="4" t="s">
        <v>0</v>
      </c>
      <c r="L40" s="5" t="s">
        <v>123</v>
      </c>
      <c r="M40" s="5" t="s">
        <v>122</v>
      </c>
      <c r="N40" s="4" t="s">
        <v>1</v>
      </c>
      <c r="O40" s="4" t="s">
        <v>15</v>
      </c>
      <c r="P40" s="4" t="s">
        <v>15</v>
      </c>
      <c r="Q40" s="4" t="s">
        <v>1</v>
      </c>
      <c r="R40" s="4" t="s">
        <v>15</v>
      </c>
      <c r="S40" s="4" t="s">
        <v>15</v>
      </c>
    </row>
    <row r="41" spans="1:19" s="9" customFormat="1" ht="56.25" x14ac:dyDescent="0.4">
      <c r="A41" s="9" t="str">
        <f>D41&amp;COUNTIF($D$1:D41,D41)</f>
        <v>中川区1</v>
      </c>
      <c r="B41" s="12" t="s">
        <v>572</v>
      </c>
      <c r="C41" s="8" t="s">
        <v>121</v>
      </c>
      <c r="D41" s="20" t="s">
        <v>118</v>
      </c>
      <c r="E41" s="19" t="s">
        <v>120</v>
      </c>
      <c r="F41" s="12" t="s">
        <v>573</v>
      </c>
      <c r="G41" s="12" t="s">
        <v>574</v>
      </c>
      <c r="H41" s="18" t="s">
        <v>1</v>
      </c>
      <c r="I41" s="12"/>
      <c r="J41" s="12" t="s">
        <v>4</v>
      </c>
      <c r="K41" s="18" t="s">
        <v>0</v>
      </c>
      <c r="L41" s="12" t="s">
        <v>108</v>
      </c>
      <c r="M41" s="12" t="s">
        <v>2</v>
      </c>
      <c r="N41" s="18" t="s">
        <v>0</v>
      </c>
      <c r="O41" s="18" t="s">
        <v>0</v>
      </c>
      <c r="P41" s="18" t="s">
        <v>0</v>
      </c>
      <c r="Q41" s="18" t="s">
        <v>1</v>
      </c>
      <c r="R41" s="18" t="s">
        <v>0</v>
      </c>
      <c r="S41" s="18" t="s">
        <v>0</v>
      </c>
    </row>
    <row r="42" spans="1:19" s="9" customFormat="1" ht="56.25" x14ac:dyDescent="0.4">
      <c r="A42" s="9" t="str">
        <f>D42&amp;COUNTIF($D$1:D42,D42)</f>
        <v>中川区2</v>
      </c>
      <c r="B42" s="12" t="s">
        <v>485</v>
      </c>
      <c r="C42" s="8" t="s">
        <v>119</v>
      </c>
      <c r="D42" s="20" t="s">
        <v>118</v>
      </c>
      <c r="E42" s="19" t="s">
        <v>117</v>
      </c>
      <c r="F42" s="12" t="s">
        <v>365</v>
      </c>
      <c r="G42" s="12" t="s">
        <v>366</v>
      </c>
      <c r="H42" s="18" t="s">
        <v>0</v>
      </c>
      <c r="I42" s="12" t="s">
        <v>116</v>
      </c>
      <c r="J42" s="12" t="s">
        <v>4</v>
      </c>
      <c r="K42" s="18" t="s">
        <v>0</v>
      </c>
      <c r="L42" s="12" t="s">
        <v>115</v>
      </c>
      <c r="M42" s="12" t="s">
        <v>2</v>
      </c>
      <c r="N42" s="18" t="s">
        <v>0</v>
      </c>
      <c r="O42" s="18" t="s">
        <v>0</v>
      </c>
      <c r="P42" s="18" t="s">
        <v>0</v>
      </c>
      <c r="Q42" s="18" t="s">
        <v>1</v>
      </c>
      <c r="R42" s="18" t="s">
        <v>1</v>
      </c>
      <c r="S42" s="18" t="s">
        <v>0</v>
      </c>
    </row>
    <row r="43" spans="1:19" s="9" customFormat="1" ht="37.5" x14ac:dyDescent="0.4">
      <c r="A43" s="9" t="str">
        <f>D43&amp;COUNTIF($D$1:D43,D43)</f>
        <v>中川区3</v>
      </c>
      <c r="B43" s="5" t="s">
        <v>486</v>
      </c>
      <c r="C43" s="8" t="s">
        <v>263</v>
      </c>
      <c r="D43" s="10" t="s">
        <v>112</v>
      </c>
      <c r="E43" s="6" t="s">
        <v>296</v>
      </c>
      <c r="F43" s="5" t="s">
        <v>367</v>
      </c>
      <c r="G43" s="5" t="s">
        <v>368</v>
      </c>
      <c r="H43" s="4" t="s">
        <v>1</v>
      </c>
      <c r="I43" s="5"/>
      <c r="J43" s="5" t="s">
        <v>11</v>
      </c>
      <c r="K43" s="4" t="s">
        <v>0</v>
      </c>
      <c r="L43" s="5" t="s">
        <v>10</v>
      </c>
      <c r="M43" s="5" t="s">
        <v>9</v>
      </c>
      <c r="N43" s="4" t="s">
        <v>0</v>
      </c>
      <c r="O43" s="4" t="s">
        <v>0</v>
      </c>
      <c r="P43" s="4" t="s">
        <v>0</v>
      </c>
      <c r="Q43" s="4" t="s">
        <v>1</v>
      </c>
      <c r="R43" s="4" t="s">
        <v>0</v>
      </c>
      <c r="S43" s="4" t="s">
        <v>0</v>
      </c>
    </row>
    <row r="44" spans="1:19" s="9" customFormat="1" ht="56.25" x14ac:dyDescent="0.4">
      <c r="A44" s="9" t="str">
        <f>D44&amp;COUNTIF($D$1:D44,D44)</f>
        <v>中川区4</v>
      </c>
      <c r="B44" s="12" t="s">
        <v>488</v>
      </c>
      <c r="C44" s="8" t="s">
        <v>263</v>
      </c>
      <c r="D44" s="20" t="s">
        <v>112</v>
      </c>
      <c r="E44" s="19" t="s">
        <v>113</v>
      </c>
      <c r="F44" s="12" t="s">
        <v>371</v>
      </c>
      <c r="G44" s="12" t="s">
        <v>372</v>
      </c>
      <c r="H44" s="18" t="s">
        <v>1</v>
      </c>
      <c r="I44" s="12"/>
      <c r="J44" s="12" t="s">
        <v>11</v>
      </c>
      <c r="K44" s="18" t="s">
        <v>0</v>
      </c>
      <c r="L44" s="12" t="s">
        <v>12</v>
      </c>
      <c r="M44" s="12" t="s">
        <v>9</v>
      </c>
      <c r="N44" s="18" t="s">
        <v>1</v>
      </c>
      <c r="O44" s="18" t="s">
        <v>0</v>
      </c>
      <c r="P44" s="18" t="s">
        <v>0</v>
      </c>
      <c r="Q44" s="18" t="s">
        <v>1</v>
      </c>
      <c r="R44" s="18" t="s">
        <v>0</v>
      </c>
      <c r="S44" s="18" t="s">
        <v>0</v>
      </c>
    </row>
    <row r="45" spans="1:19" s="9" customFormat="1" ht="56.25" x14ac:dyDescent="0.4">
      <c r="A45" s="9" t="str">
        <f>D45&amp;COUNTIF($D$1:D45,D45)</f>
        <v>中川区5</v>
      </c>
      <c r="B45" s="5" t="s">
        <v>489</v>
      </c>
      <c r="C45" s="8" t="s">
        <v>265</v>
      </c>
      <c r="D45" s="10" t="s">
        <v>112</v>
      </c>
      <c r="E45" s="6" t="s">
        <v>276</v>
      </c>
      <c r="F45" s="5" t="s">
        <v>373</v>
      </c>
      <c r="G45" s="5" t="s">
        <v>374</v>
      </c>
      <c r="H45" s="4" t="s">
        <v>1</v>
      </c>
      <c r="I45" s="5"/>
      <c r="J45" s="5" t="s">
        <v>11</v>
      </c>
      <c r="K45" s="4" t="s">
        <v>0</v>
      </c>
      <c r="L45" s="5" t="s">
        <v>12</v>
      </c>
      <c r="M45" s="5" t="s">
        <v>9</v>
      </c>
      <c r="N45" s="4" t="s">
        <v>1</v>
      </c>
      <c r="O45" s="4" t="s">
        <v>0</v>
      </c>
      <c r="P45" s="4" t="s">
        <v>0</v>
      </c>
      <c r="Q45" s="4" t="s">
        <v>1</v>
      </c>
      <c r="R45" s="4" t="s">
        <v>0</v>
      </c>
      <c r="S45" s="4" t="s">
        <v>0</v>
      </c>
    </row>
    <row r="46" spans="1:19" s="9" customFormat="1" ht="37.5" x14ac:dyDescent="0.4">
      <c r="A46" s="9" t="str">
        <f>D46&amp;COUNTIF($D$1:D46,D46)</f>
        <v>中川区6</v>
      </c>
      <c r="B46" s="5" t="s">
        <v>490</v>
      </c>
      <c r="C46" s="11" t="s">
        <v>231</v>
      </c>
      <c r="D46" s="10" t="s">
        <v>229</v>
      </c>
      <c r="E46" s="6" t="s">
        <v>232</v>
      </c>
      <c r="F46" s="5" t="s">
        <v>375</v>
      </c>
      <c r="G46" s="5" t="s">
        <v>376</v>
      </c>
      <c r="H46" s="4" t="s">
        <v>0</v>
      </c>
      <c r="I46" s="5" t="s">
        <v>233</v>
      </c>
      <c r="J46" s="5" t="s">
        <v>132</v>
      </c>
      <c r="K46" s="4" t="s">
        <v>0</v>
      </c>
      <c r="L46" s="5" t="s">
        <v>37</v>
      </c>
      <c r="M46" s="5" t="s">
        <v>234</v>
      </c>
      <c r="N46" s="4" t="s">
        <v>0</v>
      </c>
      <c r="O46" s="4" t="s">
        <v>0</v>
      </c>
      <c r="P46" s="4" t="s">
        <v>0</v>
      </c>
      <c r="Q46" s="4" t="s">
        <v>1</v>
      </c>
      <c r="R46" s="4" t="s">
        <v>0</v>
      </c>
      <c r="S46" s="4" t="s">
        <v>0</v>
      </c>
    </row>
    <row r="47" spans="1:19" s="9" customFormat="1" ht="56.25" x14ac:dyDescent="0.4">
      <c r="A47" s="9" t="str">
        <f>D47&amp;COUNTIF($D$1:D47,D47)</f>
        <v>中川区7</v>
      </c>
      <c r="B47" s="5" t="s">
        <v>487</v>
      </c>
      <c r="C47" s="8" t="s">
        <v>264</v>
      </c>
      <c r="D47" s="10" t="s">
        <v>112</v>
      </c>
      <c r="E47" s="6" t="s">
        <v>114</v>
      </c>
      <c r="F47" s="5" t="s">
        <v>369</v>
      </c>
      <c r="G47" s="5" t="s">
        <v>370</v>
      </c>
      <c r="H47" s="4" t="s">
        <v>1</v>
      </c>
      <c r="I47" s="5"/>
      <c r="J47" s="5" t="s">
        <v>11</v>
      </c>
      <c r="K47" s="4" t="s">
        <v>0</v>
      </c>
      <c r="L47" s="5" t="s">
        <v>12</v>
      </c>
      <c r="M47" s="5" t="s">
        <v>9</v>
      </c>
      <c r="N47" s="4" t="s">
        <v>1</v>
      </c>
      <c r="O47" s="4" t="s">
        <v>0</v>
      </c>
      <c r="P47" s="4" t="s">
        <v>0</v>
      </c>
      <c r="Q47" s="4" t="s">
        <v>1</v>
      </c>
      <c r="R47" s="4" t="s">
        <v>0</v>
      </c>
      <c r="S47" s="4" t="s">
        <v>0</v>
      </c>
    </row>
    <row r="48" spans="1:19" s="9" customFormat="1" ht="75" x14ac:dyDescent="0.4">
      <c r="A48" s="9" t="str">
        <f>D48&amp;COUNTIF($D$1:D48,D48)</f>
        <v>中川区8</v>
      </c>
      <c r="B48" s="5" t="s">
        <v>228</v>
      </c>
      <c r="C48" s="11" t="s">
        <v>119</v>
      </c>
      <c r="D48" s="10" t="s">
        <v>229</v>
      </c>
      <c r="E48" s="6" t="s">
        <v>277</v>
      </c>
      <c r="F48" s="5" t="s">
        <v>377</v>
      </c>
      <c r="G48" s="5" t="s">
        <v>378</v>
      </c>
      <c r="H48" s="4" t="s">
        <v>0</v>
      </c>
      <c r="I48" s="5" t="s">
        <v>305</v>
      </c>
      <c r="J48" s="5" t="s">
        <v>132</v>
      </c>
      <c r="K48" s="4" t="s">
        <v>0</v>
      </c>
      <c r="L48" s="5" t="s">
        <v>230</v>
      </c>
      <c r="M48" s="5" t="s">
        <v>36</v>
      </c>
      <c r="N48" s="4" t="s">
        <v>0</v>
      </c>
      <c r="O48" s="4" t="s">
        <v>0</v>
      </c>
      <c r="P48" s="4" t="s">
        <v>0</v>
      </c>
      <c r="Q48" s="4" t="s">
        <v>0</v>
      </c>
      <c r="R48" s="4" t="s">
        <v>0</v>
      </c>
      <c r="S48" s="4" t="s">
        <v>0</v>
      </c>
    </row>
    <row r="49" spans="1:19" s="9" customFormat="1" ht="56.25" x14ac:dyDescent="0.4">
      <c r="A49" s="9" t="str">
        <f>D49&amp;COUNTIF($D$1:D49,D49)</f>
        <v>港区1</v>
      </c>
      <c r="B49" s="5" t="s">
        <v>491</v>
      </c>
      <c r="C49" s="11" t="s">
        <v>111</v>
      </c>
      <c r="D49" s="10" t="s">
        <v>104</v>
      </c>
      <c r="E49" s="6" t="s">
        <v>110</v>
      </c>
      <c r="F49" s="5" t="s">
        <v>451</v>
      </c>
      <c r="G49" s="5" t="s">
        <v>460</v>
      </c>
      <c r="H49" s="4" t="s">
        <v>1</v>
      </c>
      <c r="I49" s="5"/>
      <c r="J49" s="5" t="s">
        <v>4</v>
      </c>
      <c r="K49" s="4" t="s">
        <v>0</v>
      </c>
      <c r="L49" s="5" t="s">
        <v>54</v>
      </c>
      <c r="M49" s="5" t="s">
        <v>2</v>
      </c>
      <c r="N49" s="4" t="s">
        <v>1</v>
      </c>
      <c r="O49" s="4" t="s">
        <v>0</v>
      </c>
      <c r="P49" s="4" t="s">
        <v>0</v>
      </c>
      <c r="Q49" s="4" t="s">
        <v>1</v>
      </c>
      <c r="R49" s="4" t="s">
        <v>0</v>
      </c>
      <c r="S49" s="4" t="s">
        <v>0</v>
      </c>
    </row>
    <row r="50" spans="1:19" s="9" customFormat="1" ht="37.5" x14ac:dyDescent="0.4">
      <c r="A50" s="9" t="str">
        <f>D50&amp;COUNTIF($D$1:D50,D50)</f>
        <v>港区2</v>
      </c>
      <c r="B50" s="5" t="s">
        <v>583</v>
      </c>
      <c r="C50" s="8" t="s">
        <v>584</v>
      </c>
      <c r="D50" s="10" t="s">
        <v>104</v>
      </c>
      <c r="E50" s="6" t="s">
        <v>109</v>
      </c>
      <c r="F50" s="5" t="s">
        <v>585</v>
      </c>
      <c r="G50" s="5" t="s">
        <v>586</v>
      </c>
      <c r="H50" s="4" t="s">
        <v>0</v>
      </c>
      <c r="I50" s="5" t="s">
        <v>588</v>
      </c>
      <c r="J50" s="5" t="s">
        <v>4</v>
      </c>
      <c r="K50" s="4" t="s">
        <v>0</v>
      </c>
      <c r="L50" s="5" t="s">
        <v>587</v>
      </c>
      <c r="M50" s="5" t="s">
        <v>570</v>
      </c>
      <c r="N50" s="4" t="s">
        <v>0</v>
      </c>
      <c r="O50" s="4" t="s">
        <v>0</v>
      </c>
      <c r="P50" s="4" t="s">
        <v>0</v>
      </c>
      <c r="Q50" s="4" t="s">
        <v>0</v>
      </c>
      <c r="R50" s="4" t="s">
        <v>0</v>
      </c>
      <c r="S50" s="4" t="s">
        <v>0</v>
      </c>
    </row>
    <row r="51" spans="1:19" s="9" customFormat="1" ht="37.5" x14ac:dyDescent="0.4">
      <c r="A51" s="9" t="str">
        <f>D51&amp;COUNTIF($D$1:D51,D51)</f>
        <v>港区3</v>
      </c>
      <c r="B51" s="5" t="s">
        <v>107</v>
      </c>
      <c r="C51" s="8" t="s">
        <v>106</v>
      </c>
      <c r="D51" s="10" t="s">
        <v>98</v>
      </c>
      <c r="E51" s="6" t="s">
        <v>297</v>
      </c>
      <c r="F51" s="5" t="s">
        <v>379</v>
      </c>
      <c r="G51" s="5" t="s">
        <v>380</v>
      </c>
      <c r="H51" s="4" t="s">
        <v>0</v>
      </c>
      <c r="I51" s="5" t="s">
        <v>306</v>
      </c>
      <c r="J51" s="5" t="s">
        <v>11</v>
      </c>
      <c r="K51" s="4" t="s">
        <v>0</v>
      </c>
      <c r="L51" s="5" t="s">
        <v>27</v>
      </c>
      <c r="M51" s="5" t="s">
        <v>9</v>
      </c>
      <c r="N51" s="4" t="s">
        <v>0</v>
      </c>
      <c r="O51" s="4" t="s">
        <v>0</v>
      </c>
      <c r="P51" s="4" t="s">
        <v>0</v>
      </c>
      <c r="Q51" s="4" t="s">
        <v>1</v>
      </c>
      <c r="R51" s="4" t="s">
        <v>1</v>
      </c>
      <c r="S51" s="4" t="s">
        <v>0</v>
      </c>
    </row>
    <row r="52" spans="1:19" s="9" customFormat="1" ht="37.5" x14ac:dyDescent="0.4">
      <c r="A52" s="9" t="str">
        <f>D52&amp;COUNTIF($D$1:D52,D52)</f>
        <v>港区4</v>
      </c>
      <c r="B52" s="5" t="s">
        <v>492</v>
      </c>
      <c r="C52" s="8" t="s">
        <v>105</v>
      </c>
      <c r="D52" s="10" t="s">
        <v>104</v>
      </c>
      <c r="E52" s="6" t="s">
        <v>103</v>
      </c>
      <c r="F52" s="5" t="s">
        <v>381</v>
      </c>
      <c r="G52" s="5" t="s">
        <v>382</v>
      </c>
      <c r="H52" s="4" t="s">
        <v>0</v>
      </c>
      <c r="I52" s="5" t="s">
        <v>102</v>
      </c>
      <c r="J52" s="5" t="s">
        <v>11</v>
      </c>
      <c r="K52" s="4" t="s">
        <v>0</v>
      </c>
      <c r="L52" s="5" t="s">
        <v>27</v>
      </c>
      <c r="M52" s="5" t="s">
        <v>9</v>
      </c>
      <c r="N52" s="4" t="s">
        <v>1</v>
      </c>
      <c r="O52" s="4" t="s">
        <v>0</v>
      </c>
      <c r="P52" s="4" t="s">
        <v>0</v>
      </c>
      <c r="Q52" s="4" t="s">
        <v>1</v>
      </c>
      <c r="R52" s="4" t="s">
        <v>0</v>
      </c>
      <c r="S52" s="4" t="s">
        <v>0</v>
      </c>
    </row>
    <row r="53" spans="1:19" s="9" customFormat="1" ht="56.25" x14ac:dyDescent="0.4">
      <c r="A53" s="9" t="str">
        <f>D53&amp;COUNTIF($D$1:D53,D53)</f>
        <v>港区5</v>
      </c>
      <c r="B53" s="5" t="s">
        <v>493</v>
      </c>
      <c r="C53" s="11" t="s">
        <v>101</v>
      </c>
      <c r="D53" s="10" t="s">
        <v>98</v>
      </c>
      <c r="E53" s="6" t="s">
        <v>100</v>
      </c>
      <c r="F53" s="5" t="s">
        <v>383</v>
      </c>
      <c r="G53" s="5" t="s">
        <v>384</v>
      </c>
      <c r="H53" s="4" t="s">
        <v>0</v>
      </c>
      <c r="I53" s="5" t="s">
        <v>307</v>
      </c>
      <c r="J53" s="5" t="s">
        <v>11</v>
      </c>
      <c r="K53" s="4" t="s">
        <v>0</v>
      </c>
      <c r="L53" s="5" t="s">
        <v>27</v>
      </c>
      <c r="M53" s="5" t="s">
        <v>99</v>
      </c>
      <c r="N53" s="4" t="s">
        <v>0</v>
      </c>
      <c r="O53" s="4" t="s">
        <v>0</v>
      </c>
      <c r="P53" s="4" t="s">
        <v>1</v>
      </c>
      <c r="Q53" s="4" t="s">
        <v>1</v>
      </c>
      <c r="R53" s="4" t="s">
        <v>0</v>
      </c>
      <c r="S53" s="4" t="s">
        <v>0</v>
      </c>
    </row>
    <row r="54" spans="1:19" s="9" customFormat="1" ht="56.25" x14ac:dyDescent="0.4">
      <c r="A54" s="9" t="str">
        <f>D54&amp;COUNTIF($D$1:D54,D54)</f>
        <v>港区6</v>
      </c>
      <c r="B54" s="5" t="s">
        <v>494</v>
      </c>
      <c r="C54" s="8" t="s">
        <v>266</v>
      </c>
      <c r="D54" s="10" t="s">
        <v>98</v>
      </c>
      <c r="E54" s="6" t="s">
        <v>278</v>
      </c>
      <c r="F54" s="5" t="s">
        <v>385</v>
      </c>
      <c r="G54" s="5" t="s">
        <v>386</v>
      </c>
      <c r="H54" s="4" t="s">
        <v>1</v>
      </c>
      <c r="I54" s="5"/>
      <c r="J54" s="5" t="s">
        <v>11</v>
      </c>
      <c r="K54" s="4" t="s">
        <v>0</v>
      </c>
      <c r="L54" s="5" t="s">
        <v>12</v>
      </c>
      <c r="M54" s="5" t="s">
        <v>9</v>
      </c>
      <c r="N54" s="4" t="s">
        <v>1</v>
      </c>
      <c r="O54" s="4" t="s">
        <v>0</v>
      </c>
      <c r="P54" s="4" t="s">
        <v>0</v>
      </c>
      <c r="Q54" s="4" t="s">
        <v>1</v>
      </c>
      <c r="R54" s="4" t="s">
        <v>0</v>
      </c>
      <c r="S54" s="4" t="s">
        <v>0</v>
      </c>
    </row>
    <row r="55" spans="1:19" s="9" customFormat="1" ht="37.5" x14ac:dyDescent="0.4">
      <c r="A55" s="9" t="str">
        <f>D55&amp;COUNTIF($D$1:D55,D55)</f>
        <v>港区7</v>
      </c>
      <c r="B55" s="5" t="s">
        <v>655</v>
      </c>
      <c r="C55" s="8" t="s">
        <v>657</v>
      </c>
      <c r="D55" s="10" t="s">
        <v>98</v>
      </c>
      <c r="E55" s="6" t="s">
        <v>656</v>
      </c>
      <c r="F55" s="5" t="s">
        <v>658</v>
      </c>
      <c r="G55" s="5" t="s">
        <v>659</v>
      </c>
      <c r="H55" s="4" t="s">
        <v>1</v>
      </c>
      <c r="I55" s="5"/>
      <c r="J55" s="5" t="s">
        <v>11</v>
      </c>
      <c r="K55" s="4" t="s">
        <v>0</v>
      </c>
      <c r="L55" s="5" t="s">
        <v>27</v>
      </c>
      <c r="M55" s="5" t="s">
        <v>9</v>
      </c>
      <c r="N55" s="4" t="s">
        <v>1</v>
      </c>
      <c r="O55" s="4" t="s">
        <v>0</v>
      </c>
      <c r="P55" s="4" t="s">
        <v>1</v>
      </c>
      <c r="Q55" s="4" t="s">
        <v>1</v>
      </c>
      <c r="R55" s="4" t="s">
        <v>1</v>
      </c>
      <c r="S55" s="4" t="s">
        <v>1</v>
      </c>
    </row>
    <row r="56" spans="1:19" s="9" customFormat="1" ht="37.5" x14ac:dyDescent="0.4">
      <c r="A56" s="9" t="str">
        <f>D56&amp;COUNTIF($D$1:D56,D56)</f>
        <v>守山区1</v>
      </c>
      <c r="B56" s="5" t="s">
        <v>589</v>
      </c>
      <c r="C56" s="8" t="s">
        <v>90</v>
      </c>
      <c r="D56" s="10" t="s">
        <v>254</v>
      </c>
      <c r="E56" s="6" t="s">
        <v>590</v>
      </c>
      <c r="F56" s="5" t="s">
        <v>592</v>
      </c>
      <c r="G56" s="5" t="s">
        <v>593</v>
      </c>
      <c r="H56" s="4" t="s">
        <v>0</v>
      </c>
      <c r="I56" s="5" t="s">
        <v>591</v>
      </c>
      <c r="J56" s="5" t="s">
        <v>132</v>
      </c>
      <c r="K56" s="4" t="s">
        <v>0</v>
      </c>
      <c r="L56" s="5" t="s">
        <v>37</v>
      </c>
      <c r="M56" s="5" t="s">
        <v>36</v>
      </c>
      <c r="N56" s="4" t="s">
        <v>0</v>
      </c>
      <c r="O56" s="4" t="s">
        <v>0</v>
      </c>
      <c r="P56" s="4" t="s">
        <v>0</v>
      </c>
      <c r="Q56" s="4" t="s">
        <v>1</v>
      </c>
      <c r="R56" s="4" t="s">
        <v>0</v>
      </c>
      <c r="S56" s="4" t="s">
        <v>0</v>
      </c>
    </row>
    <row r="57" spans="1:19" s="9" customFormat="1" ht="37.5" x14ac:dyDescent="0.4">
      <c r="A57" s="9" t="str">
        <f>D57&amp;COUNTIF($D$1:D57,D57)</f>
        <v>守山区2</v>
      </c>
      <c r="B57" s="5" t="s">
        <v>604</v>
      </c>
      <c r="C57" s="8" t="s">
        <v>605</v>
      </c>
      <c r="D57" s="10" t="s">
        <v>254</v>
      </c>
      <c r="E57" s="6" t="s">
        <v>606</v>
      </c>
      <c r="F57" s="5" t="s">
        <v>607</v>
      </c>
      <c r="G57" s="5" t="s">
        <v>608</v>
      </c>
      <c r="H57" s="4" t="s">
        <v>1</v>
      </c>
      <c r="I57" s="5"/>
      <c r="J57" s="5" t="s">
        <v>132</v>
      </c>
      <c r="K57" s="4" t="s">
        <v>0</v>
      </c>
      <c r="L57" s="5" t="s">
        <v>37</v>
      </c>
      <c r="M57" s="5" t="s">
        <v>36</v>
      </c>
      <c r="N57" s="4" t="s">
        <v>1</v>
      </c>
      <c r="O57" s="4" t="s">
        <v>1</v>
      </c>
      <c r="P57" s="4" t="s">
        <v>0</v>
      </c>
      <c r="Q57" s="4" t="s">
        <v>1</v>
      </c>
      <c r="R57" s="4" t="s">
        <v>0</v>
      </c>
      <c r="S57" s="4" t="s">
        <v>0</v>
      </c>
    </row>
    <row r="58" spans="1:19" s="9" customFormat="1" ht="37.5" x14ac:dyDescent="0.4">
      <c r="A58" s="9" t="str">
        <f>D58&amp;COUNTIF($D$1:D58,D58)</f>
        <v>守山区3</v>
      </c>
      <c r="B58" s="5" t="s">
        <v>683</v>
      </c>
      <c r="C58" s="8" t="s">
        <v>684</v>
      </c>
      <c r="D58" s="10" t="s">
        <v>254</v>
      </c>
      <c r="E58" s="6" t="s">
        <v>685</v>
      </c>
      <c r="F58" s="5" t="s">
        <v>687</v>
      </c>
      <c r="G58" s="5" t="s">
        <v>688</v>
      </c>
      <c r="H58" s="4" t="s">
        <v>0</v>
      </c>
      <c r="I58" s="5" t="s">
        <v>686</v>
      </c>
      <c r="J58" s="5" t="s">
        <v>132</v>
      </c>
      <c r="K58" s="4" t="s">
        <v>0</v>
      </c>
      <c r="L58" s="5" t="s">
        <v>37</v>
      </c>
      <c r="M58" s="5" t="s">
        <v>36</v>
      </c>
      <c r="N58" s="4" t="s">
        <v>0</v>
      </c>
      <c r="O58" s="4" t="s">
        <v>0</v>
      </c>
      <c r="P58" s="4" t="s">
        <v>1</v>
      </c>
      <c r="Q58" s="4" t="s">
        <v>1</v>
      </c>
      <c r="R58" s="4" t="s">
        <v>0</v>
      </c>
      <c r="S58" s="4" t="s">
        <v>0</v>
      </c>
    </row>
    <row r="59" spans="1:19" s="9" customFormat="1" ht="56.25" x14ac:dyDescent="0.4">
      <c r="A59" s="9" t="str">
        <f>D59&amp;COUNTIF($D$1:D59,D59)</f>
        <v>守山区4</v>
      </c>
      <c r="B59" s="5" t="s">
        <v>495</v>
      </c>
      <c r="C59" s="8" t="s">
        <v>89</v>
      </c>
      <c r="D59" s="10" t="s">
        <v>75</v>
      </c>
      <c r="E59" s="6" t="s">
        <v>279</v>
      </c>
      <c r="F59" s="5" t="s">
        <v>391</v>
      </c>
      <c r="G59" s="5" t="s">
        <v>392</v>
      </c>
      <c r="H59" s="4" t="s">
        <v>0</v>
      </c>
      <c r="I59" s="5" t="s">
        <v>88</v>
      </c>
      <c r="J59" s="5" t="s">
        <v>4</v>
      </c>
      <c r="K59" s="4" t="s">
        <v>0</v>
      </c>
      <c r="L59" s="5" t="s">
        <v>54</v>
      </c>
      <c r="M59" s="5" t="s">
        <v>87</v>
      </c>
      <c r="N59" s="4" t="s">
        <v>0</v>
      </c>
      <c r="O59" s="4" t="s">
        <v>0</v>
      </c>
      <c r="P59" s="4" t="s">
        <v>0</v>
      </c>
      <c r="Q59" s="4" t="s">
        <v>0</v>
      </c>
      <c r="R59" s="4" t="s">
        <v>0</v>
      </c>
      <c r="S59" s="4" t="s">
        <v>0</v>
      </c>
    </row>
    <row r="60" spans="1:19" s="9" customFormat="1" ht="37.5" x14ac:dyDescent="0.4">
      <c r="A60" s="9" t="str">
        <f>D60&amp;COUNTIF($D$1:D60,D60)</f>
        <v>守山区5</v>
      </c>
      <c r="B60" s="5" t="s">
        <v>676</v>
      </c>
      <c r="C60" s="8" t="s">
        <v>677</v>
      </c>
      <c r="D60" s="10" t="s">
        <v>75</v>
      </c>
      <c r="E60" s="6" t="s">
        <v>678</v>
      </c>
      <c r="F60" s="5" t="s">
        <v>679</v>
      </c>
      <c r="G60" s="5" t="s">
        <v>680</v>
      </c>
      <c r="H60" s="4"/>
      <c r="I60" s="5"/>
      <c r="J60" s="5"/>
      <c r="K60" s="4"/>
      <c r="L60" s="5"/>
      <c r="M60" s="5"/>
      <c r="N60" s="4" t="s">
        <v>0</v>
      </c>
      <c r="O60" s="4" t="s">
        <v>0</v>
      </c>
      <c r="P60" s="4" t="s">
        <v>0</v>
      </c>
      <c r="Q60" s="4" t="s">
        <v>0</v>
      </c>
      <c r="R60" s="4" t="s">
        <v>0</v>
      </c>
      <c r="S60" s="4" t="s">
        <v>0</v>
      </c>
    </row>
    <row r="61" spans="1:19" s="9" customFormat="1" ht="56.25" x14ac:dyDescent="0.4">
      <c r="A61" s="9" t="str">
        <f>D61&amp;COUNTIF($D$1:D61,D61)</f>
        <v>守山区6</v>
      </c>
      <c r="B61" s="5" t="s">
        <v>496</v>
      </c>
      <c r="C61" s="8" t="s">
        <v>253</v>
      </c>
      <c r="D61" s="10" t="s">
        <v>254</v>
      </c>
      <c r="E61" s="6" t="s">
        <v>255</v>
      </c>
      <c r="F61" s="5" t="s">
        <v>393</v>
      </c>
      <c r="G61" s="5" t="s">
        <v>394</v>
      </c>
      <c r="H61" s="4" t="s">
        <v>0</v>
      </c>
      <c r="I61" s="5" t="s">
        <v>256</v>
      </c>
      <c r="J61" s="5" t="s">
        <v>132</v>
      </c>
      <c r="K61" s="4" t="s">
        <v>0</v>
      </c>
      <c r="L61" s="5" t="s">
        <v>257</v>
      </c>
      <c r="M61" s="5" t="s">
        <v>36</v>
      </c>
      <c r="N61" s="4" t="s">
        <v>0</v>
      </c>
      <c r="O61" s="4" t="s">
        <v>0</v>
      </c>
      <c r="P61" s="4" t="s">
        <v>0</v>
      </c>
      <c r="Q61" s="4" t="s">
        <v>1</v>
      </c>
      <c r="R61" s="4" t="s">
        <v>0</v>
      </c>
      <c r="S61" s="4" t="s">
        <v>0</v>
      </c>
    </row>
    <row r="62" spans="1:19" s="9" customFormat="1" ht="56.25" x14ac:dyDescent="0.4">
      <c r="A62" s="9" t="str">
        <f>D62&amp;COUNTIF($D$1:D62,D62)</f>
        <v>守山区7</v>
      </c>
      <c r="B62" s="5" t="s">
        <v>86</v>
      </c>
      <c r="C62" s="8" t="s">
        <v>85</v>
      </c>
      <c r="D62" s="10" t="s">
        <v>84</v>
      </c>
      <c r="E62" s="6" t="s">
        <v>83</v>
      </c>
      <c r="F62" s="5" t="s">
        <v>395</v>
      </c>
      <c r="G62" s="5" t="s">
        <v>396</v>
      </c>
      <c r="H62" s="4" t="s">
        <v>1</v>
      </c>
      <c r="I62" s="5"/>
      <c r="J62" s="5" t="s">
        <v>11</v>
      </c>
      <c r="K62" s="4" t="s">
        <v>0</v>
      </c>
      <c r="L62" s="5" t="s">
        <v>82</v>
      </c>
      <c r="M62" s="5" t="s">
        <v>9</v>
      </c>
      <c r="N62" s="4" t="s">
        <v>1</v>
      </c>
      <c r="O62" s="4" t="s">
        <v>0</v>
      </c>
      <c r="P62" s="4" t="s">
        <v>1</v>
      </c>
      <c r="Q62" s="4" t="s">
        <v>1</v>
      </c>
      <c r="R62" s="4" t="s">
        <v>1</v>
      </c>
      <c r="S62" s="4" t="s">
        <v>0</v>
      </c>
    </row>
    <row r="63" spans="1:19" s="9" customFormat="1" ht="37.5" x14ac:dyDescent="0.4">
      <c r="A63" s="9" t="str">
        <f>D63&amp;COUNTIF($D$1:D63,D63)</f>
        <v>守山区8</v>
      </c>
      <c r="B63" s="14" t="s">
        <v>81</v>
      </c>
      <c r="C63" s="8" t="s">
        <v>80</v>
      </c>
      <c r="D63" s="17" t="s">
        <v>75</v>
      </c>
      <c r="E63" s="16" t="s">
        <v>79</v>
      </c>
      <c r="F63" s="15" t="s">
        <v>397</v>
      </c>
      <c r="G63" s="15" t="s">
        <v>398</v>
      </c>
      <c r="H63" s="13" t="s">
        <v>0</v>
      </c>
      <c r="I63" s="14" t="s">
        <v>308</v>
      </c>
      <c r="J63" s="15" t="s">
        <v>18</v>
      </c>
      <c r="K63" s="13" t="s">
        <v>78</v>
      </c>
      <c r="L63" s="15" t="s">
        <v>3</v>
      </c>
      <c r="M63" s="14" t="s">
        <v>16</v>
      </c>
      <c r="N63" s="13" t="s">
        <v>0</v>
      </c>
      <c r="O63" s="13" t="s">
        <v>1</v>
      </c>
      <c r="P63" s="13" t="s">
        <v>1</v>
      </c>
      <c r="Q63" s="13" t="s">
        <v>1</v>
      </c>
      <c r="R63" s="13" t="s">
        <v>0</v>
      </c>
      <c r="S63" s="13" t="s">
        <v>0</v>
      </c>
    </row>
    <row r="64" spans="1:19" s="9" customFormat="1" ht="37.5" x14ac:dyDescent="0.4">
      <c r="A64" s="9" t="str">
        <f>D64&amp;COUNTIF($D$1:D64,D64)</f>
        <v>守山区9</v>
      </c>
      <c r="B64" s="5" t="s">
        <v>97</v>
      </c>
      <c r="C64" s="8" t="s">
        <v>96</v>
      </c>
      <c r="D64" s="10" t="s">
        <v>84</v>
      </c>
      <c r="E64" s="6" t="s">
        <v>95</v>
      </c>
      <c r="F64" s="5" t="s">
        <v>387</v>
      </c>
      <c r="G64" s="5" t="s">
        <v>388</v>
      </c>
      <c r="H64" s="4" t="s">
        <v>0</v>
      </c>
      <c r="I64" s="5" t="s">
        <v>94</v>
      </c>
      <c r="J64" s="5" t="s">
        <v>11</v>
      </c>
      <c r="K64" s="4" t="s">
        <v>0</v>
      </c>
      <c r="L64" s="5" t="s">
        <v>27</v>
      </c>
      <c r="M64" s="5" t="s">
        <v>9</v>
      </c>
      <c r="N64" s="4" t="s">
        <v>0</v>
      </c>
      <c r="O64" s="4" t="s">
        <v>0</v>
      </c>
      <c r="P64" s="4" t="s">
        <v>0</v>
      </c>
      <c r="Q64" s="4" t="s">
        <v>1</v>
      </c>
      <c r="R64" s="4" t="s">
        <v>0</v>
      </c>
      <c r="S64" s="4" t="s">
        <v>0</v>
      </c>
    </row>
    <row r="65" spans="1:19" s="9" customFormat="1" ht="37.5" x14ac:dyDescent="0.4">
      <c r="A65" s="9" t="str">
        <f>D65&amp;COUNTIF($D$1:D65,D65)</f>
        <v>守山区10</v>
      </c>
      <c r="B65" s="5" t="s">
        <v>93</v>
      </c>
      <c r="C65" s="8" t="s">
        <v>92</v>
      </c>
      <c r="D65" s="10" t="s">
        <v>84</v>
      </c>
      <c r="E65" s="6" t="s">
        <v>298</v>
      </c>
      <c r="F65" s="5" t="s">
        <v>389</v>
      </c>
      <c r="G65" s="5" t="s">
        <v>390</v>
      </c>
      <c r="H65" s="4" t="s">
        <v>0</v>
      </c>
      <c r="I65" s="5" t="s">
        <v>91</v>
      </c>
      <c r="J65" s="5" t="s">
        <v>11</v>
      </c>
      <c r="K65" s="4" t="s">
        <v>0</v>
      </c>
      <c r="L65" s="5" t="s">
        <v>27</v>
      </c>
      <c r="M65" s="5" t="s">
        <v>9</v>
      </c>
      <c r="N65" s="4" t="s">
        <v>0</v>
      </c>
      <c r="O65" s="4" t="s">
        <v>0</v>
      </c>
      <c r="P65" s="4" t="s">
        <v>0</v>
      </c>
      <c r="Q65" s="4" t="s">
        <v>1</v>
      </c>
      <c r="R65" s="4" t="s">
        <v>0</v>
      </c>
      <c r="S65" s="4" t="s">
        <v>0</v>
      </c>
    </row>
    <row r="66" spans="1:19" s="9" customFormat="1" ht="37.5" x14ac:dyDescent="0.4">
      <c r="A66" s="9" t="str">
        <f>D66&amp;COUNTIF($D$1:D66,D66)</f>
        <v>守山区11</v>
      </c>
      <c r="B66" s="5" t="s">
        <v>77</v>
      </c>
      <c r="C66" s="11" t="s">
        <v>76</v>
      </c>
      <c r="D66" s="10" t="s">
        <v>75</v>
      </c>
      <c r="E66" s="6" t="s">
        <v>74</v>
      </c>
      <c r="F66" s="5" t="s">
        <v>399</v>
      </c>
      <c r="G66" s="5" t="s">
        <v>400</v>
      </c>
      <c r="H66" s="4" t="s">
        <v>0</v>
      </c>
      <c r="I66" s="5" t="s">
        <v>73</v>
      </c>
      <c r="J66" s="5" t="s">
        <v>4</v>
      </c>
      <c r="K66" s="4" t="s">
        <v>0</v>
      </c>
      <c r="L66" s="5" t="s">
        <v>3</v>
      </c>
      <c r="M66" s="5" t="s">
        <v>2</v>
      </c>
      <c r="N66" s="4" t="s">
        <v>0</v>
      </c>
      <c r="O66" s="4" t="s">
        <v>0</v>
      </c>
      <c r="P66" s="4" t="s">
        <v>0</v>
      </c>
      <c r="Q66" s="4" t="s">
        <v>0</v>
      </c>
      <c r="R66" s="4" t="s">
        <v>0</v>
      </c>
      <c r="S66" s="4" t="s">
        <v>0</v>
      </c>
    </row>
    <row r="67" spans="1:19" s="9" customFormat="1" ht="37.5" x14ac:dyDescent="0.4">
      <c r="A67" s="9" t="str">
        <f>D67&amp;COUNTIF($D$1:D67,D67)</f>
        <v>緑区1</v>
      </c>
      <c r="B67" s="5" t="s">
        <v>498</v>
      </c>
      <c r="C67" s="8" t="s">
        <v>66</v>
      </c>
      <c r="D67" s="10" t="s">
        <v>34</v>
      </c>
      <c r="E67" s="6" t="s">
        <v>300</v>
      </c>
      <c r="F67" s="5" t="s">
        <v>405</v>
      </c>
      <c r="G67" s="5" t="s">
        <v>406</v>
      </c>
      <c r="H67" s="4" t="s">
        <v>0</v>
      </c>
      <c r="I67" s="5" t="s">
        <v>309</v>
      </c>
      <c r="J67" s="5" t="s">
        <v>4</v>
      </c>
      <c r="K67" s="4" t="s">
        <v>0</v>
      </c>
      <c r="L67" s="5" t="s">
        <v>65</v>
      </c>
      <c r="M67" s="5" t="s">
        <v>64</v>
      </c>
      <c r="N67" s="4" t="s">
        <v>1</v>
      </c>
      <c r="O67" s="4" t="s">
        <v>0</v>
      </c>
      <c r="P67" s="4" t="s">
        <v>1</v>
      </c>
      <c r="Q67" s="4" t="s">
        <v>1</v>
      </c>
      <c r="R67" s="4" t="s">
        <v>1</v>
      </c>
      <c r="S67" s="4" t="s">
        <v>0</v>
      </c>
    </row>
    <row r="68" spans="1:19" s="9" customFormat="1" ht="37.5" x14ac:dyDescent="0.4">
      <c r="A68" s="9" t="str">
        <f>D68&amp;COUNTIF($D$1:D68,D68)</f>
        <v>緑区2</v>
      </c>
      <c r="B68" s="5" t="s">
        <v>63</v>
      </c>
      <c r="C68" s="8" t="s">
        <v>62</v>
      </c>
      <c r="D68" s="10" t="s">
        <v>46</v>
      </c>
      <c r="E68" s="6" t="s">
        <v>61</v>
      </c>
      <c r="F68" s="5" t="s">
        <v>452</v>
      </c>
      <c r="G68" s="5" t="s">
        <v>459</v>
      </c>
      <c r="H68" s="4" t="s">
        <v>635</v>
      </c>
      <c r="I68" s="12" t="s">
        <v>310</v>
      </c>
      <c r="J68" s="5" t="s">
        <v>11</v>
      </c>
      <c r="K68" s="4" t="s">
        <v>0</v>
      </c>
      <c r="L68" s="5" t="s">
        <v>27</v>
      </c>
      <c r="M68" s="5" t="s">
        <v>9</v>
      </c>
      <c r="N68" s="4" t="s">
        <v>0</v>
      </c>
      <c r="O68" s="4" t="s">
        <v>0</v>
      </c>
      <c r="P68" s="4" t="s">
        <v>0</v>
      </c>
      <c r="Q68" s="4" t="s">
        <v>1</v>
      </c>
      <c r="R68" s="4" t="s">
        <v>0</v>
      </c>
      <c r="S68" s="4" t="s">
        <v>0</v>
      </c>
    </row>
    <row r="69" spans="1:19" s="9" customFormat="1" ht="56.25" x14ac:dyDescent="0.4">
      <c r="A69" s="9" t="str">
        <f>D69&amp;COUNTIF($D$1:D69,D69)</f>
        <v>緑区3</v>
      </c>
      <c r="B69" s="36" t="s">
        <v>662</v>
      </c>
      <c r="C69" s="33" t="s">
        <v>663</v>
      </c>
      <c r="D69" s="35" t="s">
        <v>532</v>
      </c>
      <c r="E69" s="34" t="s">
        <v>664</v>
      </c>
      <c r="F69" s="33" t="s">
        <v>665</v>
      </c>
      <c r="G69" s="33" t="s">
        <v>666</v>
      </c>
      <c r="H69" s="32" t="s">
        <v>0</v>
      </c>
      <c r="I69" s="33" t="s">
        <v>667</v>
      </c>
      <c r="J69" s="33" t="s">
        <v>133</v>
      </c>
      <c r="K69" s="32" t="s">
        <v>0</v>
      </c>
      <c r="L69" s="33" t="s">
        <v>668</v>
      </c>
      <c r="M69" s="33" t="s">
        <v>122</v>
      </c>
      <c r="N69" s="32" t="s">
        <v>0</v>
      </c>
      <c r="O69" s="32" t="s">
        <v>0</v>
      </c>
      <c r="P69" s="32" t="s">
        <v>0</v>
      </c>
      <c r="Q69" s="32" t="s">
        <v>0</v>
      </c>
      <c r="R69" s="32" t="s">
        <v>0</v>
      </c>
      <c r="S69" s="32" t="s">
        <v>0</v>
      </c>
    </row>
    <row r="70" spans="1:19" s="9" customFormat="1" ht="56.25" x14ac:dyDescent="0.4">
      <c r="A70" s="9" t="str">
        <f>D70&amp;COUNTIF($D$1:D70,D70)</f>
        <v>緑区4</v>
      </c>
      <c r="B70" s="5" t="s">
        <v>499</v>
      </c>
      <c r="C70" s="8" t="s">
        <v>60</v>
      </c>
      <c r="D70" s="10" t="s">
        <v>34</v>
      </c>
      <c r="E70" s="6" t="s">
        <v>59</v>
      </c>
      <c r="F70" s="5" t="s">
        <v>453</v>
      </c>
      <c r="G70" s="5" t="s">
        <v>458</v>
      </c>
      <c r="H70" s="4" t="s">
        <v>1</v>
      </c>
      <c r="I70" s="5"/>
      <c r="J70" s="5" t="s">
        <v>4</v>
      </c>
      <c r="K70" s="4" t="s">
        <v>0</v>
      </c>
      <c r="L70" s="5" t="s">
        <v>54</v>
      </c>
      <c r="M70" s="5" t="s">
        <v>2</v>
      </c>
      <c r="N70" s="4" t="s">
        <v>1</v>
      </c>
      <c r="O70" s="4" t="s">
        <v>0</v>
      </c>
      <c r="P70" s="4" t="s">
        <v>0</v>
      </c>
      <c r="Q70" s="4" t="s">
        <v>1</v>
      </c>
      <c r="R70" s="4" t="s">
        <v>0</v>
      </c>
      <c r="S70" s="4" t="s">
        <v>0</v>
      </c>
    </row>
    <row r="71" spans="1:19" s="9" customFormat="1" ht="56.25" x14ac:dyDescent="0.4">
      <c r="A71" s="9" t="str">
        <f>D71&amp;COUNTIF($D$1:D71,D71)</f>
        <v>緑区5</v>
      </c>
      <c r="B71" s="5" t="s">
        <v>567</v>
      </c>
      <c r="C71" s="8" t="s">
        <v>58</v>
      </c>
      <c r="D71" s="10" t="s">
        <v>34</v>
      </c>
      <c r="E71" s="6" t="s">
        <v>57</v>
      </c>
      <c r="F71" s="5" t="s">
        <v>568</v>
      </c>
      <c r="G71" s="5" t="s">
        <v>569</v>
      </c>
      <c r="H71" s="4" t="s">
        <v>0</v>
      </c>
      <c r="I71" s="9" t="s">
        <v>636</v>
      </c>
      <c r="J71" s="5" t="s">
        <v>4</v>
      </c>
      <c r="K71" s="4" t="s">
        <v>0</v>
      </c>
      <c r="L71" s="5" t="s">
        <v>571</v>
      </c>
      <c r="M71" s="5" t="s">
        <v>570</v>
      </c>
      <c r="N71" s="4" t="s">
        <v>0</v>
      </c>
      <c r="O71" s="4" t="s">
        <v>0</v>
      </c>
      <c r="P71" s="4" t="s">
        <v>0</v>
      </c>
      <c r="Q71" s="4" t="s">
        <v>1</v>
      </c>
      <c r="R71" s="4" t="s">
        <v>0</v>
      </c>
      <c r="S71" s="4" t="s">
        <v>0</v>
      </c>
    </row>
    <row r="72" spans="1:19" s="9" customFormat="1" ht="56.25" x14ac:dyDescent="0.4">
      <c r="A72" s="9" t="str">
        <f>D72&amp;COUNTIF($D$1:D72,D72)</f>
        <v>緑区6</v>
      </c>
      <c r="B72" s="5" t="s">
        <v>500</v>
      </c>
      <c r="C72" s="8" t="s">
        <v>56</v>
      </c>
      <c r="D72" s="7" t="s">
        <v>34</v>
      </c>
      <c r="E72" s="6" t="s">
        <v>55</v>
      </c>
      <c r="F72" s="5" t="s">
        <v>454</v>
      </c>
      <c r="G72" s="5" t="s">
        <v>457</v>
      </c>
      <c r="H72" s="4" t="s">
        <v>1</v>
      </c>
      <c r="I72" s="5"/>
      <c r="J72" s="5" t="s">
        <v>4</v>
      </c>
      <c r="K72" s="4" t="s">
        <v>0</v>
      </c>
      <c r="L72" s="5" t="s">
        <v>54</v>
      </c>
      <c r="M72" s="5" t="s">
        <v>2</v>
      </c>
      <c r="N72" s="4" t="s">
        <v>1</v>
      </c>
      <c r="O72" s="4" t="s">
        <v>0</v>
      </c>
      <c r="P72" s="4" t="s">
        <v>0</v>
      </c>
      <c r="Q72" s="4" t="s">
        <v>1</v>
      </c>
      <c r="R72" s="4" t="s">
        <v>0</v>
      </c>
      <c r="S72" s="4" t="s">
        <v>0</v>
      </c>
    </row>
    <row r="73" spans="1:19" s="9" customFormat="1" ht="37.5" x14ac:dyDescent="0.4">
      <c r="A73" s="9" t="str">
        <f>D73&amp;COUNTIF($D$1:D73,D73)</f>
        <v>緑区7</v>
      </c>
      <c r="B73" s="5" t="s">
        <v>501</v>
      </c>
      <c r="C73" s="8" t="s">
        <v>249</v>
      </c>
      <c r="D73" s="7" t="s">
        <v>34</v>
      </c>
      <c r="E73" s="6" t="s">
        <v>301</v>
      </c>
      <c r="F73" s="5" t="s">
        <v>407</v>
      </c>
      <c r="G73" s="5" t="s">
        <v>408</v>
      </c>
      <c r="H73" s="4" t="s">
        <v>0</v>
      </c>
      <c r="I73" s="5" t="s">
        <v>250</v>
      </c>
      <c r="J73" s="5" t="s">
        <v>4</v>
      </c>
      <c r="K73" s="4" t="s">
        <v>0</v>
      </c>
      <c r="L73" s="5" t="s">
        <v>251</v>
      </c>
      <c r="M73" s="5" t="s">
        <v>36</v>
      </c>
      <c r="N73" s="4" t="s">
        <v>0</v>
      </c>
      <c r="O73" s="4" t="s">
        <v>0</v>
      </c>
      <c r="P73" s="4" t="s">
        <v>0</v>
      </c>
      <c r="Q73" s="4" t="s">
        <v>1</v>
      </c>
      <c r="R73" s="4" t="s">
        <v>0</v>
      </c>
      <c r="S73" s="4" t="s">
        <v>0</v>
      </c>
    </row>
    <row r="74" spans="1:19" s="9" customFormat="1" ht="37.5" x14ac:dyDescent="0.4">
      <c r="A74" s="9" t="str">
        <f>D74&amp;COUNTIF($D$1:D74,D74)</f>
        <v>緑区8</v>
      </c>
      <c r="B74" s="36" t="s">
        <v>669</v>
      </c>
      <c r="C74" s="33" t="s">
        <v>71</v>
      </c>
      <c r="D74" s="35" t="s">
        <v>40</v>
      </c>
      <c r="E74" s="34" t="s">
        <v>675</v>
      </c>
      <c r="F74" s="33" t="s">
        <v>670</v>
      </c>
      <c r="G74" s="33" t="s">
        <v>671</v>
      </c>
      <c r="H74" s="32" t="s">
        <v>1</v>
      </c>
      <c r="I74" s="33"/>
      <c r="J74" s="33" t="s">
        <v>672</v>
      </c>
      <c r="K74" s="32" t="s">
        <v>1</v>
      </c>
      <c r="L74" s="33" t="s">
        <v>673</v>
      </c>
      <c r="M74" s="33" t="s">
        <v>674</v>
      </c>
      <c r="N74" s="32" t="s">
        <v>0</v>
      </c>
      <c r="O74" s="32" t="s">
        <v>0</v>
      </c>
      <c r="P74" s="32" t="s">
        <v>1</v>
      </c>
      <c r="Q74" s="32" t="s">
        <v>1</v>
      </c>
      <c r="R74" s="32" t="s">
        <v>1</v>
      </c>
      <c r="S74" s="32" t="s">
        <v>0</v>
      </c>
    </row>
    <row r="75" spans="1:19" s="9" customFormat="1" ht="37.5" x14ac:dyDescent="0.4">
      <c r="A75" s="9" t="str">
        <f>D75&amp;COUNTIF($D$1:D75,D75)</f>
        <v>緑区9</v>
      </c>
      <c r="B75" s="5" t="s">
        <v>502</v>
      </c>
      <c r="C75" s="8" t="s">
        <v>244</v>
      </c>
      <c r="D75" s="10" t="s">
        <v>34</v>
      </c>
      <c r="E75" s="6" t="s">
        <v>245</v>
      </c>
      <c r="F75" s="5" t="s">
        <v>409</v>
      </c>
      <c r="G75" s="5" t="s">
        <v>410</v>
      </c>
      <c r="H75" s="4" t="s">
        <v>1</v>
      </c>
      <c r="I75" s="5"/>
      <c r="J75" s="5" t="s">
        <v>246</v>
      </c>
      <c r="K75" s="4" t="s">
        <v>0</v>
      </c>
      <c r="L75" s="5" t="s">
        <v>247</v>
      </c>
      <c r="M75" s="5" t="s">
        <v>248</v>
      </c>
      <c r="N75" s="4" t="s">
        <v>1</v>
      </c>
      <c r="O75" s="4" t="s">
        <v>0</v>
      </c>
      <c r="P75" s="4" t="s">
        <v>0</v>
      </c>
      <c r="Q75" s="4" t="s">
        <v>1</v>
      </c>
      <c r="R75" s="4" t="s">
        <v>1</v>
      </c>
      <c r="S75" s="4" t="s">
        <v>0</v>
      </c>
    </row>
    <row r="76" spans="1:19" s="9" customFormat="1" ht="56.25" x14ac:dyDescent="0.4">
      <c r="A76" s="9" t="str">
        <f>D76&amp;COUNTIF($D$1:D76,D76)</f>
        <v>緑区10</v>
      </c>
      <c r="B76" s="5" t="s">
        <v>505</v>
      </c>
      <c r="C76" s="11" t="s">
        <v>268</v>
      </c>
      <c r="D76" s="10" t="s">
        <v>46</v>
      </c>
      <c r="E76" s="6" t="s">
        <v>280</v>
      </c>
      <c r="F76" s="5" t="s">
        <v>415</v>
      </c>
      <c r="G76" s="5" t="s">
        <v>416</v>
      </c>
      <c r="H76" s="4" t="s">
        <v>0</v>
      </c>
      <c r="I76" s="5" t="s">
        <v>51</v>
      </c>
      <c r="J76" s="5" t="s">
        <v>11</v>
      </c>
      <c r="K76" s="4" t="s">
        <v>0</v>
      </c>
      <c r="L76" s="5" t="s">
        <v>12</v>
      </c>
      <c r="M76" s="5" t="s">
        <v>9</v>
      </c>
      <c r="N76" s="4" t="s">
        <v>0</v>
      </c>
      <c r="O76" s="4" t="s">
        <v>0</v>
      </c>
      <c r="P76" s="4" t="s">
        <v>0</v>
      </c>
      <c r="Q76" s="4" t="s">
        <v>1</v>
      </c>
      <c r="R76" s="4" t="s">
        <v>0</v>
      </c>
      <c r="S76" s="4" t="s">
        <v>0</v>
      </c>
    </row>
    <row r="77" spans="1:19" s="9" customFormat="1" ht="56.25" x14ac:dyDescent="0.4">
      <c r="A77" s="9" t="str">
        <f>D77&amp;COUNTIF($D$1:D77,D77)</f>
        <v>緑区11</v>
      </c>
      <c r="B77" s="5" t="s">
        <v>507</v>
      </c>
      <c r="C77" s="11" t="s">
        <v>270</v>
      </c>
      <c r="D77" s="10" t="s">
        <v>46</v>
      </c>
      <c r="E77" s="6" t="s">
        <v>281</v>
      </c>
      <c r="F77" s="5" t="s">
        <v>419</v>
      </c>
      <c r="G77" s="5" t="s">
        <v>420</v>
      </c>
      <c r="H77" s="4" t="s">
        <v>1</v>
      </c>
      <c r="I77" s="5"/>
      <c r="J77" s="5" t="s">
        <v>132</v>
      </c>
      <c r="K77" s="4" t="s">
        <v>0</v>
      </c>
      <c r="L77" s="5" t="s">
        <v>682</v>
      </c>
      <c r="M77" s="5" t="s">
        <v>36</v>
      </c>
      <c r="N77" s="4" t="s">
        <v>0</v>
      </c>
      <c r="O77" s="4" t="s">
        <v>0</v>
      </c>
      <c r="P77" s="4" t="s">
        <v>0</v>
      </c>
      <c r="Q77" s="4" t="s">
        <v>1</v>
      </c>
      <c r="R77" s="4" t="s">
        <v>0</v>
      </c>
      <c r="S77" s="4" t="s">
        <v>0</v>
      </c>
    </row>
    <row r="78" spans="1:19" s="9" customFormat="1" ht="37.5" x14ac:dyDescent="0.4">
      <c r="A78" s="9" t="str">
        <f>D78&amp;COUNTIF($D$1:D78,D78)</f>
        <v>緑区12</v>
      </c>
      <c r="B78" s="5" t="s">
        <v>565</v>
      </c>
      <c r="C78" s="11" t="s">
        <v>560</v>
      </c>
      <c r="D78" s="10" t="s">
        <v>561</v>
      </c>
      <c r="E78" s="6" t="s">
        <v>562</v>
      </c>
      <c r="F78" s="5" t="s">
        <v>563</v>
      </c>
      <c r="G78" s="5" t="s">
        <v>564</v>
      </c>
      <c r="H78" s="4" t="s">
        <v>1</v>
      </c>
      <c r="I78" s="5"/>
      <c r="J78" s="5" t="s">
        <v>132</v>
      </c>
      <c r="K78" s="4" t="s">
        <v>0</v>
      </c>
      <c r="L78" s="5" t="s">
        <v>37</v>
      </c>
      <c r="M78" s="5" t="s">
        <v>36</v>
      </c>
      <c r="N78" s="4" t="s">
        <v>1</v>
      </c>
      <c r="O78" s="4" t="s">
        <v>0</v>
      </c>
      <c r="P78" s="4" t="s">
        <v>0</v>
      </c>
      <c r="Q78" s="4" t="s">
        <v>1</v>
      </c>
      <c r="R78" s="4" t="s">
        <v>0</v>
      </c>
      <c r="S78" s="4" t="s">
        <v>1</v>
      </c>
    </row>
    <row r="79" spans="1:19" s="9" customFormat="1" ht="56.25" x14ac:dyDescent="0.4">
      <c r="A79" s="9" t="str">
        <f>D79&amp;COUNTIF($D$1:D79,D79)</f>
        <v>緑区13</v>
      </c>
      <c r="B79" s="5" t="s">
        <v>503</v>
      </c>
      <c r="C79" s="11" t="s">
        <v>267</v>
      </c>
      <c r="D79" s="10" t="s">
        <v>46</v>
      </c>
      <c r="E79" s="6" t="s">
        <v>53</v>
      </c>
      <c r="F79" s="5" t="s">
        <v>411</v>
      </c>
      <c r="G79" s="5" t="s">
        <v>412</v>
      </c>
      <c r="H79" s="4" t="s">
        <v>1</v>
      </c>
      <c r="I79" s="5"/>
      <c r="J79" s="5" t="s">
        <v>11</v>
      </c>
      <c r="K79" s="4" t="s">
        <v>0</v>
      </c>
      <c r="L79" s="5" t="s">
        <v>12</v>
      </c>
      <c r="M79" s="5" t="s">
        <v>9</v>
      </c>
      <c r="N79" s="4" t="s">
        <v>1</v>
      </c>
      <c r="O79" s="4" t="s">
        <v>0</v>
      </c>
      <c r="P79" s="4" t="s">
        <v>0</v>
      </c>
      <c r="Q79" s="4" t="s">
        <v>1</v>
      </c>
      <c r="R79" s="4" t="s">
        <v>0</v>
      </c>
      <c r="S79" s="4" t="s">
        <v>0</v>
      </c>
    </row>
    <row r="80" spans="1:19" s="9" customFormat="1" ht="37.5" x14ac:dyDescent="0.4">
      <c r="A80" s="9" t="str">
        <f>D80&amp;COUNTIF($D$1:D80,D80)</f>
        <v>緑区14</v>
      </c>
      <c r="B80" s="5" t="s">
        <v>504</v>
      </c>
      <c r="C80" s="11" t="s">
        <v>267</v>
      </c>
      <c r="D80" s="10" t="s">
        <v>46</v>
      </c>
      <c r="E80" s="6" t="s">
        <v>52</v>
      </c>
      <c r="F80" s="5" t="s">
        <v>413</v>
      </c>
      <c r="G80" s="5" t="s">
        <v>414</v>
      </c>
      <c r="H80" s="4" t="s">
        <v>1</v>
      </c>
      <c r="I80" s="5"/>
      <c r="J80" s="5" t="s">
        <v>11</v>
      </c>
      <c r="K80" s="4" t="s">
        <v>0</v>
      </c>
      <c r="L80" s="5" t="s">
        <v>10</v>
      </c>
      <c r="M80" s="5" t="s">
        <v>9</v>
      </c>
      <c r="N80" s="4" t="s">
        <v>0</v>
      </c>
      <c r="O80" s="4" t="s">
        <v>0</v>
      </c>
      <c r="P80" s="4" t="s">
        <v>0</v>
      </c>
      <c r="Q80" s="4" t="s">
        <v>0</v>
      </c>
      <c r="R80" s="4" t="s">
        <v>0</v>
      </c>
      <c r="S80" s="4" t="s">
        <v>0</v>
      </c>
    </row>
    <row r="81" spans="1:19" s="9" customFormat="1" ht="56.25" x14ac:dyDescent="0.4">
      <c r="A81" s="9" t="str">
        <f>D81&amp;COUNTIF($D$1:D81,D81)</f>
        <v>緑区15</v>
      </c>
      <c r="B81" s="5" t="s">
        <v>506</v>
      </c>
      <c r="C81" s="11" t="s">
        <v>269</v>
      </c>
      <c r="D81" s="10" t="s">
        <v>46</v>
      </c>
      <c r="E81" s="6" t="s">
        <v>50</v>
      </c>
      <c r="F81" s="5" t="s">
        <v>417</v>
      </c>
      <c r="G81" s="5" t="s">
        <v>418</v>
      </c>
      <c r="H81" s="4" t="s">
        <v>1</v>
      </c>
      <c r="I81" s="5"/>
      <c r="J81" s="5" t="s">
        <v>11</v>
      </c>
      <c r="K81" s="4" t="s">
        <v>0</v>
      </c>
      <c r="L81" s="5" t="s">
        <v>12</v>
      </c>
      <c r="M81" s="5" t="s">
        <v>9</v>
      </c>
      <c r="N81" s="4" t="s">
        <v>1</v>
      </c>
      <c r="O81" s="4" t="s">
        <v>0</v>
      </c>
      <c r="P81" s="4" t="s">
        <v>0</v>
      </c>
      <c r="Q81" s="4" t="s">
        <v>1</v>
      </c>
      <c r="R81" s="4" t="s">
        <v>0</v>
      </c>
      <c r="S81" s="4" t="s">
        <v>0</v>
      </c>
    </row>
    <row r="82" spans="1:19" s="9" customFormat="1" ht="56.25" x14ac:dyDescent="0.4">
      <c r="A82" s="9" t="str">
        <f>D82&amp;COUNTIF($D$1:D82,D82)</f>
        <v>緑区16</v>
      </c>
      <c r="B82" s="5" t="s">
        <v>508</v>
      </c>
      <c r="C82" s="11" t="s">
        <v>271</v>
      </c>
      <c r="D82" s="10" t="s">
        <v>46</v>
      </c>
      <c r="E82" s="6" t="s">
        <v>282</v>
      </c>
      <c r="F82" s="5" t="s">
        <v>421</v>
      </c>
      <c r="G82" s="5" t="s">
        <v>422</v>
      </c>
      <c r="H82" s="4" t="s">
        <v>0</v>
      </c>
      <c r="I82" s="5" t="s">
        <v>49</v>
      </c>
      <c r="J82" s="5" t="s">
        <v>11</v>
      </c>
      <c r="K82" s="4" t="s">
        <v>0</v>
      </c>
      <c r="L82" s="5" t="s">
        <v>12</v>
      </c>
      <c r="M82" s="5" t="s">
        <v>9</v>
      </c>
      <c r="N82" s="4" t="s">
        <v>0</v>
      </c>
      <c r="O82" s="4" t="s">
        <v>0</v>
      </c>
      <c r="P82" s="4" t="s">
        <v>0</v>
      </c>
      <c r="Q82" s="4" t="s">
        <v>1</v>
      </c>
      <c r="R82" s="4" t="s">
        <v>0</v>
      </c>
      <c r="S82" s="4" t="s">
        <v>0</v>
      </c>
    </row>
    <row r="83" spans="1:19" s="9" customFormat="1" ht="37.5" x14ac:dyDescent="0.4">
      <c r="A83" s="9" t="str">
        <f>D83&amp;COUNTIF($D$1:D83,D83)</f>
        <v>緑区17</v>
      </c>
      <c r="B83" s="5" t="s">
        <v>509</v>
      </c>
      <c r="C83" s="8" t="s">
        <v>48</v>
      </c>
      <c r="D83" s="10" t="s">
        <v>40</v>
      </c>
      <c r="E83" s="6" t="s">
        <v>235</v>
      </c>
      <c r="F83" s="5" t="s">
        <v>455</v>
      </c>
      <c r="G83" s="5" t="s">
        <v>456</v>
      </c>
      <c r="H83" s="4" t="s">
        <v>0</v>
      </c>
      <c r="I83" s="5" t="s">
        <v>236</v>
      </c>
      <c r="J83" s="5" t="s">
        <v>132</v>
      </c>
      <c r="K83" s="4" t="s">
        <v>0</v>
      </c>
      <c r="L83" s="5" t="s">
        <v>237</v>
      </c>
      <c r="M83" s="5" t="s">
        <v>238</v>
      </c>
      <c r="N83" s="4" t="s">
        <v>1</v>
      </c>
      <c r="O83" s="4" t="s">
        <v>1</v>
      </c>
      <c r="P83" s="4" t="s">
        <v>1</v>
      </c>
      <c r="Q83" s="4" t="s">
        <v>1</v>
      </c>
      <c r="R83" s="4" t="s">
        <v>1</v>
      </c>
      <c r="S83" s="4" t="s">
        <v>1</v>
      </c>
    </row>
    <row r="84" spans="1:19" s="9" customFormat="1" ht="56.25" x14ac:dyDescent="0.4">
      <c r="A84" s="9" t="str">
        <f>D84&amp;COUNTIF($D$1:D84,D84)</f>
        <v>緑区18</v>
      </c>
      <c r="B84" s="5" t="s">
        <v>600</v>
      </c>
      <c r="C84" s="8" t="s">
        <v>43</v>
      </c>
      <c r="D84" s="10" t="s">
        <v>34</v>
      </c>
      <c r="E84" s="6" t="s">
        <v>601</v>
      </c>
      <c r="F84" s="5" t="s">
        <v>425</v>
      </c>
      <c r="G84" s="5" t="s">
        <v>426</v>
      </c>
      <c r="H84" s="4" t="s">
        <v>0</v>
      </c>
      <c r="I84" s="5" t="s">
        <v>602</v>
      </c>
      <c r="J84" s="5" t="s">
        <v>4</v>
      </c>
      <c r="K84" s="4" t="s">
        <v>0</v>
      </c>
      <c r="L84" s="5" t="s">
        <v>603</v>
      </c>
      <c r="M84" s="5" t="s">
        <v>238</v>
      </c>
      <c r="N84" s="4" t="s">
        <v>1</v>
      </c>
      <c r="O84" s="4" t="s">
        <v>1</v>
      </c>
      <c r="P84" s="4" t="s">
        <v>1</v>
      </c>
      <c r="Q84" s="4" t="s">
        <v>1</v>
      </c>
      <c r="R84" s="4" t="s">
        <v>1</v>
      </c>
      <c r="S84" s="4" t="s">
        <v>1</v>
      </c>
    </row>
    <row r="85" spans="1:19" s="9" customFormat="1" ht="37.5" x14ac:dyDescent="0.4">
      <c r="A85" s="9" t="str">
        <f>D85&amp;COUNTIF($D$1:D85,D85)</f>
        <v>緑区19</v>
      </c>
      <c r="B85" s="5" t="s">
        <v>510</v>
      </c>
      <c r="C85" s="8" t="s">
        <v>47</v>
      </c>
      <c r="D85" s="10" t="s">
        <v>46</v>
      </c>
      <c r="E85" s="6" t="s">
        <v>45</v>
      </c>
      <c r="F85" s="5" t="s">
        <v>423</v>
      </c>
      <c r="G85" s="5" t="s">
        <v>424</v>
      </c>
      <c r="H85" s="4" t="s">
        <v>0</v>
      </c>
      <c r="I85" s="5" t="s">
        <v>311</v>
      </c>
      <c r="J85" s="5" t="s">
        <v>7</v>
      </c>
      <c r="K85" s="4" t="s">
        <v>0</v>
      </c>
      <c r="L85" s="5" t="s">
        <v>44</v>
      </c>
      <c r="M85" s="5" t="s">
        <v>44</v>
      </c>
      <c r="N85" s="4" t="s">
        <v>1</v>
      </c>
      <c r="O85" s="4" t="s">
        <v>1</v>
      </c>
      <c r="P85" s="4" t="s">
        <v>1</v>
      </c>
      <c r="Q85" s="4" t="s">
        <v>1</v>
      </c>
      <c r="R85" s="4" t="s">
        <v>1</v>
      </c>
      <c r="S85" s="4" t="s">
        <v>0</v>
      </c>
    </row>
    <row r="86" spans="1:19" s="9" customFormat="1" ht="37.5" x14ac:dyDescent="0.4">
      <c r="A86" s="9" t="str">
        <f>D86&amp;COUNTIF($D$1:D86,D86)</f>
        <v>緑区20</v>
      </c>
      <c r="B86" s="5" t="s">
        <v>511</v>
      </c>
      <c r="C86" s="8" t="s">
        <v>35</v>
      </c>
      <c r="D86" s="10" t="s">
        <v>34</v>
      </c>
      <c r="E86" s="6" t="s">
        <v>287</v>
      </c>
      <c r="F86" s="5" t="s">
        <v>428</v>
      </c>
      <c r="G86" s="5" t="s">
        <v>429</v>
      </c>
      <c r="H86" s="4" t="s">
        <v>0</v>
      </c>
      <c r="I86" s="5" t="s">
        <v>33</v>
      </c>
      <c r="J86" s="5" t="s">
        <v>4</v>
      </c>
      <c r="K86" s="4" t="s">
        <v>0</v>
      </c>
      <c r="L86" s="5" t="s">
        <v>3</v>
      </c>
      <c r="M86" s="5" t="s">
        <v>2</v>
      </c>
      <c r="N86" s="4" t="s">
        <v>0</v>
      </c>
      <c r="O86" s="4" t="s">
        <v>0</v>
      </c>
      <c r="P86" s="4" t="s">
        <v>0</v>
      </c>
      <c r="Q86" s="4" t="s">
        <v>1</v>
      </c>
      <c r="R86" s="4" t="s">
        <v>0</v>
      </c>
      <c r="S86" s="4" t="s">
        <v>0</v>
      </c>
    </row>
    <row r="87" spans="1:19" s="9" customFormat="1" ht="37.5" x14ac:dyDescent="0.4">
      <c r="A87" s="9" t="str">
        <f>D87&amp;COUNTIF($D$1:D87,D87)</f>
        <v>緑区21</v>
      </c>
      <c r="B87" s="5" t="s">
        <v>42</v>
      </c>
      <c r="C87" s="8" t="s">
        <v>41</v>
      </c>
      <c r="D87" s="10" t="s">
        <v>40</v>
      </c>
      <c r="E87" s="6" t="s">
        <v>39</v>
      </c>
      <c r="F87" s="5" t="s">
        <v>427</v>
      </c>
      <c r="G87" s="5" t="s">
        <v>637</v>
      </c>
      <c r="H87" s="4" t="s">
        <v>0</v>
      </c>
      <c r="I87" s="5" t="s">
        <v>312</v>
      </c>
      <c r="J87" s="5" t="s">
        <v>38</v>
      </c>
      <c r="K87" s="4" t="s">
        <v>0</v>
      </c>
      <c r="L87" s="5" t="s">
        <v>37</v>
      </c>
      <c r="M87" s="5" t="s">
        <v>36</v>
      </c>
      <c r="N87" s="4" t="s">
        <v>0</v>
      </c>
      <c r="O87" s="4" t="s">
        <v>0</v>
      </c>
      <c r="P87" s="4" t="s">
        <v>1</v>
      </c>
      <c r="Q87" s="4" t="s">
        <v>1</v>
      </c>
      <c r="R87" s="4" t="s">
        <v>1</v>
      </c>
      <c r="S87" s="4" t="s">
        <v>0</v>
      </c>
    </row>
    <row r="88" spans="1:19" s="9" customFormat="1" ht="37.5" x14ac:dyDescent="0.4">
      <c r="A88" s="9" t="str">
        <f>D88&amp;COUNTIF($D$1:D88,D88)</f>
        <v>緑区22</v>
      </c>
      <c r="B88" s="5" t="s">
        <v>72</v>
      </c>
      <c r="C88" s="8" t="s">
        <v>71</v>
      </c>
      <c r="D88" s="10" t="s">
        <v>34</v>
      </c>
      <c r="E88" s="6" t="s">
        <v>299</v>
      </c>
      <c r="F88" s="5" t="s">
        <v>401</v>
      </c>
      <c r="G88" s="5" t="s">
        <v>402</v>
      </c>
      <c r="H88" s="4" t="s">
        <v>0</v>
      </c>
      <c r="I88" s="5" t="s">
        <v>70</v>
      </c>
      <c r="J88" s="5" t="s">
        <v>4</v>
      </c>
      <c r="K88" s="4" t="s">
        <v>0</v>
      </c>
      <c r="L88" s="5" t="s">
        <v>3</v>
      </c>
      <c r="M88" s="5" t="s">
        <v>2</v>
      </c>
      <c r="N88" s="4" t="s">
        <v>0</v>
      </c>
      <c r="O88" s="4" t="s">
        <v>0</v>
      </c>
      <c r="P88" s="4" t="s">
        <v>0</v>
      </c>
      <c r="Q88" s="4" t="s">
        <v>1</v>
      </c>
      <c r="R88" s="4" t="s">
        <v>0</v>
      </c>
      <c r="S88" s="4" t="s">
        <v>0</v>
      </c>
    </row>
    <row r="89" spans="1:19" s="9" customFormat="1" ht="37.5" x14ac:dyDescent="0.4">
      <c r="A89" s="9" t="str">
        <f>D89&amp;COUNTIF($D$1:D89,D89)</f>
        <v>緑区23</v>
      </c>
      <c r="B89" s="5" t="s">
        <v>497</v>
      </c>
      <c r="C89" s="8" t="s">
        <v>69</v>
      </c>
      <c r="D89" s="10" t="s">
        <v>34</v>
      </c>
      <c r="E89" s="6" t="s">
        <v>68</v>
      </c>
      <c r="F89" s="5" t="s">
        <v>403</v>
      </c>
      <c r="G89" s="5" t="s">
        <v>404</v>
      </c>
      <c r="H89" s="4" t="s">
        <v>0</v>
      </c>
      <c r="I89" s="5" t="s">
        <v>67</v>
      </c>
      <c r="J89" s="5" t="s">
        <v>4</v>
      </c>
      <c r="K89" s="4" t="s">
        <v>0</v>
      </c>
      <c r="L89" s="5" t="s">
        <v>3</v>
      </c>
      <c r="M89" s="5" t="s">
        <v>2</v>
      </c>
      <c r="N89" s="4" t="s">
        <v>0</v>
      </c>
      <c r="O89" s="4" t="s">
        <v>0</v>
      </c>
      <c r="P89" s="4" t="s">
        <v>0</v>
      </c>
      <c r="Q89" s="4" t="s">
        <v>1</v>
      </c>
      <c r="R89" s="4" t="s">
        <v>0</v>
      </c>
      <c r="S89" s="4" t="s">
        <v>0</v>
      </c>
    </row>
    <row r="90" spans="1:19" s="9" customFormat="1" ht="75" x14ac:dyDescent="0.4">
      <c r="A90" s="9" t="str">
        <f>D90&amp;COUNTIF($D$1:D90,D90)</f>
        <v>緑区24</v>
      </c>
      <c r="B90" s="5" t="s">
        <v>594</v>
      </c>
      <c r="C90" s="8" t="s">
        <v>252</v>
      </c>
      <c r="D90" s="10" t="s">
        <v>34</v>
      </c>
      <c r="E90" s="6" t="s">
        <v>595</v>
      </c>
      <c r="F90" s="5" t="s">
        <v>599</v>
      </c>
      <c r="G90" s="5" t="s">
        <v>430</v>
      </c>
      <c r="H90" s="4" t="s">
        <v>0</v>
      </c>
      <c r="I90" s="5" t="s">
        <v>596</v>
      </c>
      <c r="J90" s="5" t="s">
        <v>4</v>
      </c>
      <c r="K90" s="4" t="s">
        <v>0</v>
      </c>
      <c r="L90" s="5" t="s">
        <v>597</v>
      </c>
      <c r="M90" s="5" t="s">
        <v>598</v>
      </c>
      <c r="N90" s="4" t="s">
        <v>0</v>
      </c>
      <c r="O90" s="4" t="s">
        <v>0</v>
      </c>
      <c r="P90" s="4" t="s">
        <v>1</v>
      </c>
      <c r="Q90" s="4" t="s">
        <v>1</v>
      </c>
      <c r="R90" s="4" t="s">
        <v>0</v>
      </c>
      <c r="S90" s="4" t="s">
        <v>0</v>
      </c>
    </row>
    <row r="91" spans="1:19" s="9" customFormat="1" ht="37.5" x14ac:dyDescent="0.4">
      <c r="A91" s="9" t="str">
        <f>D91&amp;COUNTIF($D$1:D91,D91)</f>
        <v>天白区1</v>
      </c>
      <c r="B91" s="5" t="s">
        <v>512</v>
      </c>
      <c r="C91" s="8" t="s">
        <v>29</v>
      </c>
      <c r="D91" s="10" t="s">
        <v>8</v>
      </c>
      <c r="E91" s="6" t="s">
        <v>28</v>
      </c>
      <c r="F91" s="5" t="s">
        <v>433</v>
      </c>
      <c r="G91" s="5" t="s">
        <v>434</v>
      </c>
      <c r="H91" s="4" t="s">
        <v>1</v>
      </c>
      <c r="I91" s="5"/>
      <c r="J91" s="5" t="s">
        <v>11</v>
      </c>
      <c r="K91" s="4" t="s">
        <v>0</v>
      </c>
      <c r="L91" s="5" t="s">
        <v>27</v>
      </c>
      <c r="M91" s="5" t="s">
        <v>9</v>
      </c>
      <c r="N91" s="4" t="s">
        <v>1</v>
      </c>
      <c r="O91" s="4" t="s">
        <v>0</v>
      </c>
      <c r="P91" s="4" t="s">
        <v>0</v>
      </c>
      <c r="Q91" s="4" t="s">
        <v>1</v>
      </c>
      <c r="R91" s="4" t="s">
        <v>0</v>
      </c>
      <c r="S91" s="4" t="s">
        <v>0</v>
      </c>
    </row>
    <row r="92" spans="1:19" s="9" customFormat="1" ht="37.5" x14ac:dyDescent="0.4">
      <c r="A92" s="9" t="str">
        <f>D92&amp;COUNTIF($D$1:D92,D92)</f>
        <v>天白区2</v>
      </c>
      <c r="B92" s="5" t="s">
        <v>566</v>
      </c>
      <c r="C92" s="11" t="s">
        <v>26</v>
      </c>
      <c r="D92" s="10" t="s">
        <v>6</v>
      </c>
      <c r="E92" s="6" t="s">
        <v>25</v>
      </c>
      <c r="F92" s="5" t="s">
        <v>435</v>
      </c>
      <c r="G92" s="5" t="s">
        <v>436</v>
      </c>
      <c r="H92" s="4" t="s">
        <v>0</v>
      </c>
      <c r="I92" s="5" t="s">
        <v>640</v>
      </c>
      <c r="J92" s="5" t="s">
        <v>4</v>
      </c>
      <c r="K92" s="4" t="s">
        <v>0</v>
      </c>
      <c r="L92" s="5" t="s">
        <v>3</v>
      </c>
      <c r="M92" s="5" t="s">
        <v>2</v>
      </c>
      <c r="N92" s="4" t="s">
        <v>0</v>
      </c>
      <c r="O92" s="4" t="s">
        <v>0</v>
      </c>
      <c r="P92" s="4" t="s">
        <v>0</v>
      </c>
      <c r="Q92" s="4" t="s">
        <v>1</v>
      </c>
      <c r="R92" s="4" t="s">
        <v>0</v>
      </c>
      <c r="S92" s="4" t="s">
        <v>0</v>
      </c>
    </row>
    <row r="93" spans="1:19" s="9" customFormat="1" ht="56.25" x14ac:dyDescent="0.4">
      <c r="A93" s="9" t="str">
        <f>D93&amp;COUNTIF($D$1:D93,D93)</f>
        <v>天白区3</v>
      </c>
      <c r="B93" s="5" t="s">
        <v>621</v>
      </c>
      <c r="C93" s="11" t="s">
        <v>622</v>
      </c>
      <c r="D93" s="10" t="s">
        <v>6</v>
      </c>
      <c r="E93" s="6" t="s">
        <v>623</v>
      </c>
      <c r="F93" s="5" t="s">
        <v>624</v>
      </c>
      <c r="G93" s="5" t="s">
        <v>625</v>
      </c>
      <c r="H93" s="4" t="s">
        <v>1</v>
      </c>
      <c r="I93" s="5"/>
      <c r="J93" s="5" t="s">
        <v>4</v>
      </c>
      <c r="K93" s="4" t="s">
        <v>0</v>
      </c>
      <c r="L93" s="5" t="s">
        <v>115</v>
      </c>
      <c r="M93" s="5" t="s">
        <v>2</v>
      </c>
      <c r="N93" s="4" t="s">
        <v>1</v>
      </c>
      <c r="O93" s="4" t="s">
        <v>0</v>
      </c>
      <c r="P93" s="4" t="s">
        <v>0</v>
      </c>
      <c r="Q93" s="4" t="s">
        <v>1</v>
      </c>
      <c r="R93" s="4" t="s">
        <v>0</v>
      </c>
      <c r="S93" s="4" t="s">
        <v>0</v>
      </c>
    </row>
    <row r="94" spans="1:19" s="9" customFormat="1" ht="37.5" x14ac:dyDescent="0.4">
      <c r="A94" s="9" t="str">
        <f>D94&amp;COUNTIF($D$1:D94,D94)</f>
        <v>天白区4</v>
      </c>
      <c r="B94" s="5" t="s">
        <v>513</v>
      </c>
      <c r="C94" s="11" t="s">
        <v>24</v>
      </c>
      <c r="D94" s="10" t="s">
        <v>6</v>
      </c>
      <c r="E94" s="6" t="s">
        <v>23</v>
      </c>
      <c r="F94" s="5" t="s">
        <v>437</v>
      </c>
      <c r="G94" s="5" t="s">
        <v>438</v>
      </c>
      <c r="H94" s="4" t="s">
        <v>1</v>
      </c>
      <c r="I94" s="5"/>
      <c r="J94" s="5" t="s">
        <v>4</v>
      </c>
      <c r="K94" s="4" t="s">
        <v>0</v>
      </c>
      <c r="L94" s="5" t="s">
        <v>660</v>
      </c>
      <c r="M94" s="5" t="s">
        <v>661</v>
      </c>
      <c r="N94" s="4" t="s">
        <v>0</v>
      </c>
      <c r="O94" s="4" t="s">
        <v>0</v>
      </c>
      <c r="P94" s="4" t="s">
        <v>0</v>
      </c>
      <c r="Q94" s="4" t="s">
        <v>1</v>
      </c>
      <c r="R94" s="4" t="s">
        <v>0</v>
      </c>
      <c r="S94" s="4" t="s">
        <v>0</v>
      </c>
    </row>
    <row r="95" spans="1:19" s="9" customFormat="1" ht="56.25" x14ac:dyDescent="0.4">
      <c r="A95" s="9" t="str">
        <f>D95&amp;COUNTIF($D$1:D95,D95)</f>
        <v>天白区5</v>
      </c>
      <c r="B95" s="5" t="s">
        <v>514</v>
      </c>
      <c r="C95" s="11" t="s">
        <v>22</v>
      </c>
      <c r="D95" s="10" t="s">
        <v>21</v>
      </c>
      <c r="E95" s="6" t="s">
        <v>283</v>
      </c>
      <c r="F95" s="5" t="s">
        <v>439</v>
      </c>
      <c r="G95" s="5" t="s">
        <v>439</v>
      </c>
      <c r="H95" s="4" t="s">
        <v>1</v>
      </c>
      <c r="I95" s="5"/>
      <c r="J95" s="5" t="s">
        <v>18</v>
      </c>
      <c r="K95" s="4" t="s">
        <v>15</v>
      </c>
      <c r="L95" s="5" t="s">
        <v>17</v>
      </c>
      <c r="M95" s="5" t="s">
        <v>16</v>
      </c>
      <c r="N95" s="4" t="s">
        <v>1</v>
      </c>
      <c r="O95" s="4" t="s">
        <v>15</v>
      </c>
      <c r="P95" s="4" t="s">
        <v>15</v>
      </c>
      <c r="Q95" s="4" t="s">
        <v>1</v>
      </c>
      <c r="R95" s="4" t="s">
        <v>1</v>
      </c>
      <c r="S95" s="4" t="s">
        <v>15</v>
      </c>
    </row>
    <row r="96" spans="1:19" s="9" customFormat="1" ht="56.25" x14ac:dyDescent="0.4">
      <c r="A96" s="9" t="str">
        <f>D96&amp;COUNTIF($D$1:D96,D96)</f>
        <v>天白区6</v>
      </c>
      <c r="B96" s="5" t="s">
        <v>515</v>
      </c>
      <c r="C96" s="11" t="s">
        <v>20</v>
      </c>
      <c r="D96" s="10" t="s">
        <v>6</v>
      </c>
      <c r="E96" s="6" t="s">
        <v>19</v>
      </c>
      <c r="F96" s="5" t="s">
        <v>440</v>
      </c>
      <c r="G96" s="5" t="s">
        <v>440</v>
      </c>
      <c r="H96" s="4" t="s">
        <v>1</v>
      </c>
      <c r="I96" s="5"/>
      <c r="J96" s="5" t="s">
        <v>18</v>
      </c>
      <c r="K96" s="4" t="s">
        <v>15</v>
      </c>
      <c r="L96" s="5" t="s">
        <v>17</v>
      </c>
      <c r="M96" s="5" t="s">
        <v>16</v>
      </c>
      <c r="N96" s="4" t="s">
        <v>1</v>
      </c>
      <c r="O96" s="4" t="s">
        <v>1</v>
      </c>
      <c r="P96" s="4" t="s">
        <v>15</v>
      </c>
      <c r="Q96" s="4" t="s">
        <v>1</v>
      </c>
      <c r="R96" s="4" t="s">
        <v>1</v>
      </c>
      <c r="S96" s="4" t="s">
        <v>15</v>
      </c>
    </row>
    <row r="97" spans="1:22" s="9" customFormat="1" ht="37.5" x14ac:dyDescent="0.4">
      <c r="A97" s="9" t="str">
        <f>D97&amp;COUNTIF($D$1:D97,D97)</f>
        <v>天白区7</v>
      </c>
      <c r="B97" s="5" t="s">
        <v>32</v>
      </c>
      <c r="C97" s="8" t="s">
        <v>31</v>
      </c>
      <c r="D97" s="10" t="s">
        <v>8</v>
      </c>
      <c r="E97" s="6" t="s">
        <v>30</v>
      </c>
      <c r="F97" s="5" t="s">
        <v>431</v>
      </c>
      <c r="G97" s="5" t="s">
        <v>432</v>
      </c>
      <c r="H97" s="4" t="s">
        <v>0</v>
      </c>
      <c r="I97" s="5" t="s">
        <v>311</v>
      </c>
      <c r="J97" s="5" t="s">
        <v>11</v>
      </c>
      <c r="K97" s="4" t="s">
        <v>0</v>
      </c>
      <c r="L97" s="5" t="s">
        <v>27</v>
      </c>
      <c r="M97" s="5" t="s">
        <v>9</v>
      </c>
      <c r="N97" s="4" t="s">
        <v>0</v>
      </c>
      <c r="O97" s="4" t="s">
        <v>0</v>
      </c>
      <c r="P97" s="4" t="s">
        <v>1</v>
      </c>
      <c r="Q97" s="4" t="s">
        <v>1</v>
      </c>
      <c r="R97" s="4" t="s">
        <v>0</v>
      </c>
      <c r="S97" s="4" t="s">
        <v>0</v>
      </c>
    </row>
    <row r="98" spans="1:22" ht="37.5" x14ac:dyDescent="0.4">
      <c r="A98" s="9" t="str">
        <f>D98&amp;COUNTIF($D$1:D98,D98)</f>
        <v>天白区8</v>
      </c>
      <c r="B98" s="5" t="s">
        <v>517</v>
      </c>
      <c r="C98" s="8" t="s">
        <v>272</v>
      </c>
      <c r="D98" s="10" t="s">
        <v>8</v>
      </c>
      <c r="E98" s="6" t="s">
        <v>284</v>
      </c>
      <c r="F98" s="5" t="s">
        <v>443</v>
      </c>
      <c r="G98" s="5" t="s">
        <v>444</v>
      </c>
      <c r="H98" s="4" t="s">
        <v>1</v>
      </c>
      <c r="I98" s="5"/>
      <c r="J98" s="5" t="s">
        <v>11</v>
      </c>
      <c r="K98" s="4" t="s">
        <v>0</v>
      </c>
      <c r="L98" s="5" t="s">
        <v>10</v>
      </c>
      <c r="M98" s="5" t="s">
        <v>9</v>
      </c>
      <c r="N98" s="4" t="s">
        <v>0</v>
      </c>
      <c r="O98" s="4" t="s">
        <v>0</v>
      </c>
      <c r="P98" s="4" t="s">
        <v>0</v>
      </c>
      <c r="Q98" s="4" t="s">
        <v>1</v>
      </c>
      <c r="R98" s="4" t="s">
        <v>0</v>
      </c>
      <c r="S98" s="4" t="s">
        <v>0</v>
      </c>
      <c r="U98" s="9"/>
      <c r="V98" s="9"/>
    </row>
    <row r="99" spans="1:22" ht="56.25" x14ac:dyDescent="0.4">
      <c r="A99" s="9" t="str">
        <f>D99&amp;COUNTIF($D$1:D99,D99)</f>
        <v>天白区9</v>
      </c>
      <c r="B99" s="5" t="s">
        <v>516</v>
      </c>
      <c r="C99" s="11" t="s">
        <v>272</v>
      </c>
      <c r="D99" s="10" t="s">
        <v>8</v>
      </c>
      <c r="E99" s="6" t="s">
        <v>14</v>
      </c>
      <c r="F99" s="5" t="s">
        <v>441</v>
      </c>
      <c r="G99" s="5" t="s">
        <v>442</v>
      </c>
      <c r="H99" s="4" t="s">
        <v>0</v>
      </c>
      <c r="I99" s="5" t="s">
        <v>13</v>
      </c>
      <c r="J99" s="5" t="s">
        <v>11</v>
      </c>
      <c r="K99" s="4" t="s">
        <v>0</v>
      </c>
      <c r="L99" s="5" t="s">
        <v>12</v>
      </c>
      <c r="M99" s="5" t="s">
        <v>9</v>
      </c>
      <c r="N99" s="4" t="s">
        <v>0</v>
      </c>
      <c r="O99" s="4" t="s">
        <v>0</v>
      </c>
      <c r="P99" s="4" t="s">
        <v>0</v>
      </c>
      <c r="Q99" s="4" t="s">
        <v>1</v>
      </c>
      <c r="R99" s="4" t="s">
        <v>0</v>
      </c>
      <c r="S99" s="4" t="s">
        <v>0</v>
      </c>
      <c r="U99" s="9"/>
      <c r="V99" s="9"/>
    </row>
    <row r="100" spans="1:22" ht="37.5" x14ac:dyDescent="0.4">
      <c r="A100" s="9" t="str">
        <f>D100&amp;COUNTIF($D$1:D100,D100)</f>
        <v>天白区10</v>
      </c>
      <c r="B100" s="5" t="s">
        <v>518</v>
      </c>
      <c r="C100" s="8" t="s">
        <v>226</v>
      </c>
      <c r="D100" s="10" t="s">
        <v>6</v>
      </c>
      <c r="E100" s="6" t="s">
        <v>285</v>
      </c>
      <c r="F100" s="5" t="s">
        <v>445</v>
      </c>
      <c r="G100" s="5" t="s">
        <v>446</v>
      </c>
      <c r="H100" s="4" t="s">
        <v>0</v>
      </c>
      <c r="I100" s="5" t="s">
        <v>313</v>
      </c>
      <c r="J100" s="5" t="s">
        <v>4</v>
      </c>
      <c r="K100" s="4" t="s">
        <v>0</v>
      </c>
      <c r="L100" s="5" t="s">
        <v>3</v>
      </c>
      <c r="M100" s="5" t="s">
        <v>2</v>
      </c>
      <c r="N100" s="4" t="s">
        <v>0</v>
      </c>
      <c r="O100" s="4" t="s">
        <v>0</v>
      </c>
      <c r="P100" s="4" t="s">
        <v>0</v>
      </c>
      <c r="Q100" s="4" t="s">
        <v>1</v>
      </c>
      <c r="R100" s="4" t="s">
        <v>0</v>
      </c>
      <c r="S100" s="4" t="s">
        <v>0</v>
      </c>
      <c r="U100" s="9"/>
      <c r="V100" s="9"/>
    </row>
    <row r="101" spans="1:22" ht="37.5" x14ac:dyDescent="0.4">
      <c r="A101" s="9" t="str">
        <f>D101&amp;COUNTIF($D$1:D101,D101)</f>
        <v>天白区11</v>
      </c>
      <c r="B101" s="5" t="s">
        <v>519</v>
      </c>
      <c r="C101" s="8" t="s">
        <v>273</v>
      </c>
      <c r="D101" s="7" t="s">
        <v>6</v>
      </c>
      <c r="E101" s="6" t="s">
        <v>286</v>
      </c>
      <c r="F101" s="5" t="s">
        <v>447</v>
      </c>
      <c r="G101" s="5" t="s">
        <v>448</v>
      </c>
      <c r="H101" s="4" t="s">
        <v>0</v>
      </c>
      <c r="I101" s="5" t="s">
        <v>5</v>
      </c>
      <c r="J101" s="5" t="s">
        <v>4</v>
      </c>
      <c r="K101" s="4" t="s">
        <v>0</v>
      </c>
      <c r="L101" s="5" t="s">
        <v>3</v>
      </c>
      <c r="M101" s="5" t="s">
        <v>2</v>
      </c>
      <c r="N101" s="4" t="s">
        <v>0</v>
      </c>
      <c r="O101" s="4" t="s">
        <v>0</v>
      </c>
      <c r="P101" s="4" t="s">
        <v>0</v>
      </c>
      <c r="Q101" s="4" t="s">
        <v>1</v>
      </c>
      <c r="R101" s="4" t="s">
        <v>0</v>
      </c>
      <c r="S101" s="4" t="s">
        <v>0</v>
      </c>
      <c r="U101" s="9"/>
      <c r="V101" s="9"/>
    </row>
    <row r="102" spans="1:22" ht="37.5" x14ac:dyDescent="0.4">
      <c r="A102" s="9" t="str">
        <f>D102&amp;COUNTIF($D$1:D102,D102)</f>
        <v>天白区12</v>
      </c>
      <c r="B102" s="5" t="s">
        <v>629</v>
      </c>
      <c r="C102" s="8" t="s">
        <v>626</v>
      </c>
      <c r="D102" s="7" t="s">
        <v>630</v>
      </c>
      <c r="E102" s="6" t="s">
        <v>631</v>
      </c>
      <c r="F102" s="5" t="s">
        <v>627</v>
      </c>
      <c r="G102" s="5" t="s">
        <v>628</v>
      </c>
      <c r="H102" s="4" t="s">
        <v>1</v>
      </c>
      <c r="I102" s="5"/>
      <c r="J102" s="5" t="s">
        <v>632</v>
      </c>
      <c r="K102" s="4" t="s">
        <v>0</v>
      </c>
      <c r="L102" s="5" t="s">
        <v>633</v>
      </c>
      <c r="M102" s="5" t="s">
        <v>634</v>
      </c>
      <c r="N102" s="4" t="s">
        <v>1</v>
      </c>
      <c r="O102" s="4" t="s">
        <v>1</v>
      </c>
      <c r="P102" s="4" t="s">
        <v>0</v>
      </c>
      <c r="Q102" s="4" t="s">
        <v>1</v>
      </c>
      <c r="R102" s="4" t="s">
        <v>1</v>
      </c>
      <c r="S102" s="4" t="s">
        <v>1</v>
      </c>
    </row>
    <row r="103" spans="1:22" ht="56.25" x14ac:dyDescent="0.4">
      <c r="A103" s="9" t="str">
        <f>D103&amp;COUNTIF($D$1:D103,D103)</f>
        <v>天白区13</v>
      </c>
      <c r="B103" s="5" t="s">
        <v>536</v>
      </c>
      <c r="C103" s="8" t="s">
        <v>537</v>
      </c>
      <c r="D103" s="7" t="s">
        <v>227</v>
      </c>
      <c r="E103" s="6" t="s">
        <v>538</v>
      </c>
      <c r="F103" s="5" t="s">
        <v>539</v>
      </c>
      <c r="G103" s="5" t="s">
        <v>539</v>
      </c>
      <c r="H103" s="4" t="s">
        <v>1</v>
      </c>
      <c r="I103" s="5"/>
      <c r="J103" s="5" t="s">
        <v>132</v>
      </c>
      <c r="K103" s="4" t="s">
        <v>0</v>
      </c>
      <c r="L103" s="5" t="s">
        <v>535</v>
      </c>
      <c r="M103" s="5" t="s">
        <v>36</v>
      </c>
      <c r="N103" s="4" t="s">
        <v>1</v>
      </c>
      <c r="O103" s="4" t="s">
        <v>0</v>
      </c>
      <c r="P103" s="4" t="s">
        <v>0</v>
      </c>
      <c r="Q103" s="4" t="s">
        <v>1</v>
      </c>
      <c r="R103" s="4" t="s">
        <v>1</v>
      </c>
      <c r="S103" s="4" t="s">
        <v>0</v>
      </c>
    </row>
  </sheetData>
  <autoFilter ref="B3:S103" xr:uid="{7026DCF0-FD4E-4A36-9F3D-DABF3A673CD9}"/>
  <mergeCells count="4">
    <mergeCell ref="B2:G2"/>
    <mergeCell ref="H2:I2"/>
    <mergeCell ref="J2:M2"/>
    <mergeCell ref="N2:S2"/>
  </mergeCells>
  <phoneticPr fontId="7"/>
  <pageMargins left="0" right="0" top="0" bottom="0" header="0" footer="0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4523E-E202-423A-BBD3-AC39ADD204C4}">
  <dimension ref="A1:C17"/>
  <sheetViews>
    <sheetView topLeftCell="A2" workbookViewId="0">
      <selection activeCell="C16" sqref="C16"/>
    </sheetView>
  </sheetViews>
  <sheetFormatPr defaultRowHeight="18.75" x14ac:dyDescent="0.4"/>
  <cols>
    <col min="1" max="2" width="12.875" style="30" customWidth="1"/>
  </cols>
  <sheetData>
    <row r="1" spans="1:3" x14ac:dyDescent="0.4">
      <c r="A1" s="31" t="s">
        <v>218</v>
      </c>
      <c r="B1" s="31" t="s">
        <v>520</v>
      </c>
      <c r="C1" t="s">
        <v>701</v>
      </c>
    </row>
    <row r="2" spans="1:3" x14ac:dyDescent="0.4">
      <c r="A2" s="31" t="s">
        <v>521</v>
      </c>
      <c r="B2" s="31">
        <f>COUNTIF(非会員!$D$3:$D$123,A2)</f>
        <v>9</v>
      </c>
    </row>
    <row r="3" spans="1:3" x14ac:dyDescent="0.4">
      <c r="A3" s="31" t="s">
        <v>522</v>
      </c>
      <c r="B3" s="31">
        <f>COUNTIF(非会員!$D$3:$D$123,A3)</f>
        <v>0</v>
      </c>
      <c r="C3" t="s">
        <v>702</v>
      </c>
    </row>
    <row r="4" spans="1:3" x14ac:dyDescent="0.4">
      <c r="A4" s="31" t="s">
        <v>523</v>
      </c>
      <c r="B4" s="31">
        <f>COUNTIF(非会員!$D$3:$D$123,A4)</f>
        <v>0</v>
      </c>
      <c r="C4" t="s">
        <v>702</v>
      </c>
    </row>
    <row r="5" spans="1:3" x14ac:dyDescent="0.4">
      <c r="A5" s="31" t="s">
        <v>161</v>
      </c>
      <c r="B5" s="31">
        <f>COUNTIF(非会員!$D$3:$D$123,A5)</f>
        <v>13</v>
      </c>
    </row>
    <row r="6" spans="1:3" x14ac:dyDescent="0.4">
      <c r="A6" s="31" t="s">
        <v>524</v>
      </c>
      <c r="B6" s="31">
        <f>COUNTIF(非会員!$D$3:$D$123,A6)</f>
        <v>0</v>
      </c>
      <c r="C6" t="s">
        <v>702</v>
      </c>
    </row>
    <row r="7" spans="1:3" x14ac:dyDescent="0.4">
      <c r="A7" s="31" t="s">
        <v>525</v>
      </c>
      <c r="B7" s="31">
        <f>COUNTIF(非会員!$D$3:$D$123,A7)</f>
        <v>0</v>
      </c>
      <c r="C7" t="s">
        <v>702</v>
      </c>
    </row>
    <row r="8" spans="1:3" x14ac:dyDescent="0.4">
      <c r="A8" s="31" t="s">
        <v>526</v>
      </c>
      <c r="B8" s="31">
        <f>COUNTIF(非会員!$D$3:$D$123,A8)</f>
        <v>0</v>
      </c>
      <c r="C8" t="s">
        <v>702</v>
      </c>
    </row>
    <row r="9" spans="1:3" x14ac:dyDescent="0.4">
      <c r="A9" s="31" t="s">
        <v>527</v>
      </c>
      <c r="B9" s="31">
        <f>COUNTIF(非会員!$D$3:$D$123,A9)</f>
        <v>10</v>
      </c>
      <c r="C9" s="44">
        <v>45889</v>
      </c>
    </row>
    <row r="10" spans="1:3" x14ac:dyDescent="0.4">
      <c r="A10" s="31" t="s">
        <v>125</v>
      </c>
      <c r="B10" s="31">
        <f>COUNTIF(非会員!$D$3:$D$123,A10)</f>
        <v>5</v>
      </c>
    </row>
    <row r="11" spans="1:3" x14ac:dyDescent="0.4">
      <c r="A11" s="31" t="s">
        <v>528</v>
      </c>
      <c r="B11" s="31">
        <f>COUNTIF(非会員!$D$3:$D$123,A11)</f>
        <v>8</v>
      </c>
      <c r="C11" s="44">
        <v>45875</v>
      </c>
    </row>
    <row r="12" spans="1:3" x14ac:dyDescent="0.4">
      <c r="A12" s="31" t="s">
        <v>529</v>
      </c>
      <c r="B12" s="31">
        <f>COUNTIF(非会員!$D$3:$D$123,A12)</f>
        <v>7</v>
      </c>
      <c r="C12" s="44">
        <v>45890</v>
      </c>
    </row>
    <row r="13" spans="1:3" x14ac:dyDescent="0.4">
      <c r="A13" s="31" t="s">
        <v>530</v>
      </c>
      <c r="B13" s="31">
        <f>COUNTIF(非会員!$D$3:$D$123,A13)</f>
        <v>0</v>
      </c>
      <c r="C13" t="s">
        <v>702</v>
      </c>
    </row>
    <row r="14" spans="1:3" x14ac:dyDescent="0.4">
      <c r="A14" s="31" t="s">
        <v>531</v>
      </c>
      <c r="B14" s="31">
        <v>0</v>
      </c>
      <c r="C14" t="s">
        <v>702</v>
      </c>
    </row>
    <row r="15" spans="1:3" x14ac:dyDescent="0.4">
      <c r="A15" s="31" t="s">
        <v>532</v>
      </c>
      <c r="B15" s="31">
        <f>COUNTIF(非会員!$D$3:$D$123,A15)</f>
        <v>24</v>
      </c>
      <c r="C15" s="44">
        <v>45888</v>
      </c>
    </row>
    <row r="16" spans="1:3" x14ac:dyDescent="0.4">
      <c r="A16" s="31" t="s">
        <v>533</v>
      </c>
      <c r="B16" s="31">
        <f>COUNTIF(非会員!$D$3:$D$123,A16)</f>
        <v>0</v>
      </c>
      <c r="C16" t="s">
        <v>702</v>
      </c>
    </row>
    <row r="17" spans="1:2" x14ac:dyDescent="0.4">
      <c r="A17" s="31" t="s">
        <v>534</v>
      </c>
      <c r="B17" s="31">
        <f>COUNTIF(非会員!$D$3:$D$123,A17)</f>
        <v>13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C46E0-3E72-4C6D-A949-A53518B2EA3C}">
  <dimension ref="A1:J13"/>
  <sheetViews>
    <sheetView workbookViewId="0">
      <selection activeCell="G3" sqref="G3"/>
    </sheetView>
  </sheetViews>
  <sheetFormatPr defaultColWidth="34.625" defaultRowHeight="18.75" x14ac:dyDescent="0.4"/>
  <cols>
    <col min="1" max="1" width="34.625" style="37"/>
    <col min="2" max="2" width="10.625" style="37" customWidth="1"/>
    <col min="3" max="3" width="8.625" style="37" customWidth="1"/>
    <col min="4" max="4" width="25.625" style="37" customWidth="1"/>
    <col min="5" max="7" width="15.625" style="37" customWidth="1"/>
    <col min="8" max="8" width="8.625" style="37" customWidth="1"/>
    <col min="9" max="9" width="9.125" style="37" customWidth="1"/>
    <col min="10" max="10" width="37.75" style="37" customWidth="1"/>
    <col min="11" max="16384" width="34.625" style="37"/>
  </cols>
  <sheetData>
    <row r="1" spans="1:10" x14ac:dyDescent="0.4">
      <c r="A1" s="41" t="s">
        <v>220</v>
      </c>
      <c r="B1" s="41" t="s">
        <v>689</v>
      </c>
      <c r="C1" s="41" t="s">
        <v>218</v>
      </c>
      <c r="D1" s="41" t="s">
        <v>690</v>
      </c>
      <c r="E1" s="41" t="s">
        <v>691</v>
      </c>
      <c r="F1" s="41" t="s">
        <v>692</v>
      </c>
      <c r="G1" s="42" t="s">
        <v>701</v>
      </c>
      <c r="H1" s="40" t="s">
        <v>531</v>
      </c>
      <c r="J1" s="37" t="s">
        <v>693</v>
      </c>
    </row>
    <row r="2" spans="1:10" x14ac:dyDescent="0.4">
      <c r="A2" s="38" t="str">
        <f>VLOOKUP($H$1&amp;$H2,非会員!$A$4:$G$129,2,FALSE)</f>
        <v>ウエルシア薬局名古屋上志段味店</v>
      </c>
      <c r="B2" s="38" t="str">
        <f>VLOOKUP($H$1&amp;$H2,非会員!$A$4:$G$129,3,FALSE)</f>
        <v>463-0001</v>
      </c>
      <c r="C2" s="38" t="str">
        <f>VLOOKUP($H$1&amp;$H2,非会員!$A$4:$G$129,4,FALSE)</f>
        <v>守山区</v>
      </c>
      <c r="D2" s="38" t="str">
        <f>VLOOKUP($H$1&amp;$H2,非会員!$A$4:$G$129,5,FALSE)</f>
        <v>大字上志段味字所下1047-1</v>
      </c>
      <c r="E2" s="38" t="str">
        <f>VLOOKUP($H$1&amp;$H2,非会員!$A$4:$G$129,6,FALSE)</f>
        <v>052-739-0704</v>
      </c>
      <c r="F2" s="38" t="str">
        <f>VLOOKUP($H$1&amp;$H2,非会員!$A$4:$G$129,7,FALSE)</f>
        <v>052-739-0705</v>
      </c>
      <c r="G2" s="38"/>
      <c r="H2" s="39">
        <v>1</v>
      </c>
      <c r="J2" s="37" t="str">
        <f>"名古屋市"&amp;C2&amp;D2</f>
        <v>名古屋市守山区大字上志段味字所下1047-1</v>
      </c>
    </row>
    <row r="3" spans="1:10" x14ac:dyDescent="0.4">
      <c r="A3" s="38" t="str">
        <f>VLOOKUP($H$1&amp;$H3,非会員!$A$4:$G$129,2,FALSE)</f>
        <v>ウエルシア薬局
名古屋森孝店</v>
      </c>
      <c r="B3" s="38" t="str">
        <f>VLOOKUP($H$1&amp;$H3,非会員!$A$4:$G$129,3,FALSE)</f>
        <v>463-0035</v>
      </c>
      <c r="C3" s="38" t="str">
        <f>VLOOKUP($H$1&amp;$H3,非会員!$A$4:$G$129,4,FALSE)</f>
        <v>守山区</v>
      </c>
      <c r="D3" s="38" t="str">
        <f>VLOOKUP($H$1&amp;$H3,非会員!$A$4:$G$129,5,FALSE)</f>
        <v>森孝1-501</v>
      </c>
      <c r="E3" s="38" t="str">
        <f>VLOOKUP($H$1&amp;$H3,非会員!$A$4:$G$129,6,FALSE)</f>
        <v>052-769-6360</v>
      </c>
      <c r="F3" s="38" t="str">
        <f>VLOOKUP($H$1&amp;$H3,非会員!$A$4:$G$129,7,FALSE)</f>
        <v>052-769-6361</v>
      </c>
      <c r="G3" s="43">
        <v>45877</v>
      </c>
      <c r="H3" s="39">
        <v>2</v>
      </c>
      <c r="J3" s="37" t="str">
        <f t="shared" ref="J3:J13" si="0">"名古屋市"&amp;C3&amp;D3</f>
        <v>名古屋市守山区森孝1-501</v>
      </c>
    </row>
    <row r="4" spans="1:10" x14ac:dyDescent="0.4">
      <c r="A4" s="38" t="str">
        <f>VLOOKUP($H$1&amp;$H4,非会員!$A$4:$G$129,2,FALSE)</f>
        <v>小幡ヶ原薬局</v>
      </c>
      <c r="B4" s="38" t="str">
        <f>VLOOKUP($H$1&amp;$H4,非会員!$A$4:$G$129,3,FALSE)</f>
        <v>463-0011</v>
      </c>
      <c r="C4" s="38" t="str">
        <f>VLOOKUP($H$1&amp;$H4,非会員!$A$4:$G$129,4,FALSE)</f>
        <v>守山区</v>
      </c>
      <c r="D4" s="38" t="str">
        <f>VLOOKUP($H$1&amp;$H4,非会員!$A$4:$G$129,5,FALSE)</f>
        <v>小幡2丁目4番12号</v>
      </c>
      <c r="E4" s="38" t="str">
        <f>VLOOKUP($H$1&amp;$H4,非会員!$A$4:$G$129,6,FALSE)</f>
        <v>052-768-5861</v>
      </c>
      <c r="F4" s="38" t="str">
        <f>VLOOKUP($H$1&amp;$H4,非会員!$A$4:$G$129,7,FALSE)</f>
        <v>052-768-5862</v>
      </c>
      <c r="G4" s="43">
        <v>45861</v>
      </c>
      <c r="H4" s="39">
        <v>3</v>
      </c>
      <c r="J4" s="37" t="str">
        <f t="shared" si="0"/>
        <v>名古屋市守山区小幡2丁目4番12号</v>
      </c>
    </row>
    <row r="5" spans="1:10" x14ac:dyDescent="0.4">
      <c r="A5" s="38" t="str">
        <f>VLOOKUP($H$1&amp;$H5,非会員!$A$4:$G$129,2,FALSE)</f>
        <v>ココカラファイン薬局 守山白山店</v>
      </c>
      <c r="B5" s="38" t="str">
        <f>VLOOKUP($H$1&amp;$H5,非会員!$A$4:$G$129,3,FALSE)</f>
        <v>463-0032</v>
      </c>
      <c r="C5" s="38" t="str">
        <f>VLOOKUP($H$1&amp;$H5,非会員!$A$4:$G$129,4,FALSE)</f>
        <v>守山区</v>
      </c>
      <c r="D5" s="38" t="str">
        <f>VLOOKUP($H$1&amp;$H5,非会員!$A$4:$G$129,5,FALSE)</f>
        <v>白山3丁目502</v>
      </c>
      <c r="E5" s="38" t="str">
        <f>VLOOKUP($H$1&amp;$H5,非会員!$A$4:$G$129,6,FALSE)</f>
        <v>052-773-5515</v>
      </c>
      <c r="F5" s="38" t="str">
        <f>VLOOKUP($H$1&amp;$H5,非会員!$A$4:$G$129,7,FALSE)</f>
        <v>052-773-5626</v>
      </c>
      <c r="G5" s="38"/>
      <c r="H5" s="39">
        <v>4</v>
      </c>
      <c r="J5" s="37" t="str">
        <f t="shared" si="0"/>
        <v>名古屋市守山区白山3丁目502</v>
      </c>
    </row>
    <row r="6" spans="1:10" x14ac:dyDescent="0.4">
      <c r="A6" s="38" t="str">
        <f>VLOOKUP($H$1&amp;$H6,非会員!$A$4:$G$129,2,FALSE)</f>
        <v>しょうなん調剤薬局 瀬古店</v>
      </c>
      <c r="B6" s="38" t="str">
        <f>VLOOKUP($H$1&amp;$H6,非会員!$A$4:$G$129,3,FALSE)</f>
        <v>463-0090</v>
      </c>
      <c r="C6" s="38" t="str">
        <f>VLOOKUP($H$1&amp;$H6,非会員!$A$4:$G$129,4,FALSE)</f>
        <v>守山区</v>
      </c>
      <c r="D6" s="38" t="str">
        <f>VLOOKUP($H$1&amp;$H6,非会員!$A$4:$G$129,5,FALSE)</f>
        <v>瀬古東3-140</v>
      </c>
      <c r="E6" s="38" t="str">
        <f>VLOOKUP($H$1&amp;$H6,非会員!$A$4:$G$129,6,FALSE)</f>
        <v>052-758-4797</v>
      </c>
      <c r="F6" s="38" t="str">
        <f>VLOOKUP($H$1&amp;$H6,非会員!$A$4:$G$129,7,FALSE)</f>
        <v>052-758-4798</v>
      </c>
      <c r="G6" s="38"/>
      <c r="H6" s="39">
        <v>5</v>
      </c>
      <c r="J6" s="37" t="str">
        <f t="shared" si="0"/>
        <v>名古屋市守山区瀬古東3-140</v>
      </c>
    </row>
    <row r="7" spans="1:10" x14ac:dyDescent="0.4">
      <c r="A7" s="38" t="str">
        <f>VLOOKUP($H$1&amp;$H7,非会員!$A$4:$G$129,2,FALSE)</f>
        <v>スギ薬局 守山幸心店</v>
      </c>
      <c r="B7" s="38" t="str">
        <f>VLOOKUP($H$1&amp;$H7,非会員!$A$4:$G$129,3,FALSE)</f>
        <v>463-0079</v>
      </c>
      <c r="C7" s="38" t="str">
        <f>VLOOKUP($H$1&amp;$H7,非会員!$A$4:$G$129,4,FALSE)</f>
        <v>守山区</v>
      </c>
      <c r="D7" s="38" t="str">
        <f>VLOOKUP($H$1&amp;$H7,非会員!$A$4:$G$129,5,FALSE)</f>
        <v>幸心3丁目1404番</v>
      </c>
      <c r="E7" s="38" t="str">
        <f>VLOOKUP($H$1&amp;$H7,非会員!$A$4:$G$129,6,FALSE)</f>
        <v>052-726-6731</v>
      </c>
      <c r="F7" s="38" t="str">
        <f>VLOOKUP($H$1&amp;$H7,非会員!$A$4:$G$129,7,FALSE)</f>
        <v>052-726-6732</v>
      </c>
      <c r="G7" s="38"/>
      <c r="H7" s="39">
        <v>6</v>
      </c>
      <c r="J7" s="37" t="str">
        <f t="shared" si="0"/>
        <v>名古屋市守山区幸心3丁目1404番</v>
      </c>
    </row>
    <row r="8" spans="1:10" x14ac:dyDescent="0.4">
      <c r="A8" s="38" t="str">
        <f>VLOOKUP($H$1&amp;$H8,非会員!$A$4:$G$129,2,FALSE)</f>
        <v>セイムス守山新城薬局</v>
      </c>
      <c r="B8" s="38" t="str">
        <f>VLOOKUP($H$1&amp;$H8,非会員!$A$4:$G$129,3,FALSE)</f>
        <v>463-0056</v>
      </c>
      <c r="C8" s="38" t="str">
        <f>VLOOKUP($H$1&amp;$H8,非会員!$A$4:$G$129,4,FALSE)</f>
        <v>守山区</v>
      </c>
      <c r="D8" s="38" t="str">
        <f>VLOOKUP($H$1&amp;$H8,非会員!$A$4:$G$129,5,FALSE)</f>
        <v>新城22-16</v>
      </c>
      <c r="E8" s="38" t="str">
        <f>VLOOKUP($H$1&amp;$H8,非会員!$A$4:$G$129,6,FALSE)</f>
        <v>052-778-9583</v>
      </c>
      <c r="F8" s="38" t="str">
        <f>VLOOKUP($H$1&amp;$H8,非会員!$A$4:$G$129,7,FALSE)</f>
        <v>052-778-9584</v>
      </c>
      <c r="G8" s="38"/>
      <c r="H8" s="39">
        <v>7</v>
      </c>
      <c r="J8" s="37" t="str">
        <f t="shared" si="0"/>
        <v>名古屋市守山区新城22-16</v>
      </c>
    </row>
    <row r="9" spans="1:10" x14ac:dyDescent="0.4">
      <c r="A9" s="38" t="str">
        <f>VLOOKUP($H$1&amp;$H9,非会員!$A$4:$G$129,2,FALSE)</f>
        <v>パーク薬局</v>
      </c>
      <c r="B9" s="38" t="str">
        <f>VLOOKUP($H$1&amp;$H9,非会員!$A$4:$G$129,3,FALSE)</f>
        <v>463-0802</v>
      </c>
      <c r="C9" s="38" t="str">
        <f>VLOOKUP($H$1&amp;$H9,非会員!$A$4:$G$129,4,FALSE)</f>
        <v>守山区</v>
      </c>
      <c r="D9" s="38" t="str">
        <f>VLOOKUP($H$1&amp;$H9,非会員!$A$4:$G$129,5,FALSE)</f>
        <v>大森北2-1909</v>
      </c>
      <c r="E9" s="38" t="str">
        <f>VLOOKUP($H$1&amp;$H9,非会員!$A$4:$G$129,6,FALSE)</f>
        <v>052-768-1321</v>
      </c>
      <c r="F9" s="38" t="str">
        <f>VLOOKUP($H$1&amp;$H9,非会員!$A$4:$G$129,7,FALSE)</f>
        <v>052-768-1322</v>
      </c>
      <c r="G9" s="43">
        <v>45877</v>
      </c>
      <c r="H9" s="39">
        <v>8</v>
      </c>
      <c r="J9" s="37" t="str">
        <f t="shared" si="0"/>
        <v>名古屋市守山区大森北2-1909</v>
      </c>
    </row>
    <row r="10" spans="1:10" x14ac:dyDescent="0.4">
      <c r="A10" s="38" t="str">
        <f>VLOOKUP($H$1&amp;$H10,非会員!$A$4:$G$129,2,FALSE)</f>
        <v>V・drug志段味西薬局</v>
      </c>
      <c r="B10" s="38" t="str">
        <f>VLOOKUP($H$1&amp;$H10,非会員!$A$4:$G$129,3,FALSE)</f>
        <v>463-0019</v>
      </c>
      <c r="C10" s="38" t="str">
        <f>VLOOKUP($H$1&amp;$H10,非会員!$A$4:$G$129,4,FALSE)</f>
        <v>守山区</v>
      </c>
      <c r="D10" s="38" t="str">
        <f>VLOOKUP($H$1&amp;$H10,非会員!$A$4:$G$129,5,FALSE)</f>
        <v>東禅寺1601番地</v>
      </c>
      <c r="E10" s="38" t="str">
        <f>VLOOKUP($H$1&amp;$H10,非会員!$A$4:$G$129,6,FALSE)</f>
        <v>052-715-5281</v>
      </c>
      <c r="F10" s="38" t="str">
        <f>VLOOKUP($H$1&amp;$H10,非会員!$A$4:$G$129,7,FALSE)</f>
        <v>052-715-5282</v>
      </c>
      <c r="G10" s="38"/>
      <c r="H10" s="39">
        <v>9</v>
      </c>
      <c r="J10" s="37" t="str">
        <f t="shared" si="0"/>
        <v>名古屋市守山区東禅寺1601番地</v>
      </c>
    </row>
    <row r="11" spans="1:10" x14ac:dyDescent="0.4">
      <c r="A11" s="38" t="str">
        <f>VLOOKUP($H$1&amp;$H11,非会員!$A$4:$G$129,2,FALSE)</f>
        <v>V・drug守山小幡薬局</v>
      </c>
      <c r="B11" s="38" t="str">
        <f>VLOOKUP($H$1&amp;$H11,非会員!$A$4:$G$129,3,FALSE)</f>
        <v>463-0047</v>
      </c>
      <c r="C11" s="38" t="str">
        <f>VLOOKUP($H$1&amp;$H11,非会員!$A$4:$G$129,4,FALSE)</f>
        <v>守山区</v>
      </c>
      <c r="D11" s="38" t="str">
        <f>VLOOKUP($H$1&amp;$H11,非会員!$A$4:$G$129,5,FALSE)</f>
        <v>小幡常燈21-12</v>
      </c>
      <c r="E11" s="38" t="str">
        <f>VLOOKUP($H$1&amp;$H11,非会員!$A$4:$G$129,6,FALSE)</f>
        <v>052-768-7661</v>
      </c>
      <c r="F11" s="38" t="str">
        <f>VLOOKUP($H$1&amp;$H11,非会員!$A$4:$G$129,7,FALSE)</f>
        <v>052-768-7662</v>
      </c>
      <c r="G11" s="38"/>
      <c r="H11" s="39">
        <v>10</v>
      </c>
      <c r="J11" s="37" t="str">
        <f t="shared" si="0"/>
        <v>名古屋市守山区小幡常燈21-12</v>
      </c>
    </row>
    <row r="12" spans="1:10" x14ac:dyDescent="0.4">
      <c r="A12" s="38" t="str">
        <f>VLOOKUP($H$1&amp;$H12,非会員!$A$4:$G$129,2,FALSE)</f>
        <v>ブルーベリー薬局</v>
      </c>
      <c r="B12" s="38" t="str">
        <f>VLOOKUP($H$1&amp;$H12,非会員!$A$4:$G$129,3,FALSE)</f>
        <v>463-0065</v>
      </c>
      <c r="C12" s="38" t="str">
        <f>VLOOKUP($H$1&amp;$H12,非会員!$A$4:$G$129,4,FALSE)</f>
        <v>守山区</v>
      </c>
      <c r="D12" s="38" t="str">
        <f>VLOOKUP($H$1&amp;$H12,非会員!$A$4:$G$129,5,FALSE)</f>
        <v>廿軒家14-46</v>
      </c>
      <c r="E12" s="38" t="str">
        <f>VLOOKUP($H$1&amp;$H12,非会員!$A$4:$G$129,6,FALSE)</f>
        <v>052-794-7587</v>
      </c>
      <c r="F12" s="38" t="str">
        <f>VLOOKUP($H$1&amp;$H12,非会員!$A$4:$G$129,7,FALSE)</f>
        <v>052-794-7570</v>
      </c>
      <c r="G12" s="43">
        <v>45882</v>
      </c>
      <c r="H12" s="39">
        <v>11</v>
      </c>
      <c r="J12" s="37" t="str">
        <f t="shared" si="0"/>
        <v>名古屋市守山区廿軒家14-46</v>
      </c>
    </row>
    <row r="13" spans="1:10" x14ac:dyDescent="0.4">
      <c r="A13" s="38" t="e">
        <f>VLOOKUP($H$1&amp;$H13,非会員!$A$4:$G$129,2,FALSE)</f>
        <v>#N/A</v>
      </c>
      <c r="B13" s="38" t="e">
        <f>VLOOKUP($H$1&amp;$H13,非会員!$A$4:$G$129,3,FALSE)</f>
        <v>#N/A</v>
      </c>
      <c r="C13" s="38" t="e">
        <f>VLOOKUP($H$1&amp;$H13,非会員!$A$4:$G$129,4,FALSE)</f>
        <v>#N/A</v>
      </c>
      <c r="D13" s="38" t="e">
        <f>VLOOKUP($H$1&amp;$H13,非会員!$A$4:$G$129,5,FALSE)</f>
        <v>#N/A</v>
      </c>
      <c r="E13" s="38" t="e">
        <f>VLOOKUP($H$1&amp;$H13,非会員!$A$4:$G$129,6,FALSE)</f>
        <v>#N/A</v>
      </c>
      <c r="F13" s="38" t="e">
        <f>VLOOKUP($H$1&amp;$H13,非会員!$A$4:$G$129,7,FALSE)</f>
        <v>#N/A</v>
      </c>
      <c r="G13" s="38"/>
      <c r="H13" s="39">
        <v>12</v>
      </c>
      <c r="J13" s="37" t="e">
        <f t="shared" si="0"/>
        <v>#N/A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非会員</vt:lpstr>
      <vt:lpstr>Sheet1</vt:lpstr>
      <vt:lpstr>守山区</vt:lpstr>
      <vt:lpstr>非会員!Print_Area</vt:lpstr>
      <vt:lpstr>非会員!Print_Titles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siyaku3</cp:lastModifiedBy>
  <cp:lastPrinted>2025-09-18T05:52:18Z</cp:lastPrinted>
  <dcterms:created xsi:type="dcterms:W3CDTF">2024-06-14T05:45:22Z</dcterms:created>
  <dcterms:modified xsi:type="dcterms:W3CDTF">2025-09-18T05:57:54Z</dcterms:modified>
</cp:coreProperties>
</file>